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3" activeTab="3"/>
  </bookViews>
  <sheets>
    <sheet name="Прил.5 (2)" sheetId="1" state="hidden" r:id="rId1"/>
    <sheet name="для депутатов" sheetId="2" state="hidden" r:id="rId2"/>
    <sheet name="Лист1" sheetId="3" state="hidden" r:id="rId3"/>
    <sheet name="печать" sheetId="4" r:id="rId4"/>
  </sheets>
  <definedNames>
    <definedName name="_xlnm.Print_Area" localSheetId="1">'для депутатов'!$A$1:$I$208</definedName>
    <definedName name="_xlnm.Print_Area" localSheetId="0">'Прил.5 (2)'!$A$1:$I$249</definedName>
  </definedNames>
  <calcPr fullCalcOnLoad="1"/>
</workbook>
</file>

<file path=xl/sharedStrings.xml><?xml version="1.0" encoding="utf-8"?>
<sst xmlns="http://schemas.openxmlformats.org/spreadsheetml/2006/main" count="3167" uniqueCount="285">
  <si>
    <t>Приложение 5</t>
  </si>
  <si>
    <t>к  решению Совета депутатов</t>
  </si>
  <si>
    <t>сельского поселения Выкатной</t>
  </si>
  <si>
    <t>от 24.12.2018 №7</t>
  </si>
  <si>
    <t>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2019 год</t>
  </si>
  <si>
    <t>(тыс.рублей)</t>
  </si>
  <si>
    <t>Наименование  показателя</t>
  </si>
  <si>
    <t>Вед</t>
  </si>
  <si>
    <t>Рз</t>
  </si>
  <si>
    <t>ПР</t>
  </si>
  <si>
    <t>ЦСР</t>
  </si>
  <si>
    <t>ВР</t>
  </si>
  <si>
    <t>Расходы, всего</t>
  </si>
  <si>
    <t xml:space="preserve">Расходы, осуществляемые по вопросам местного значения                   </t>
  </si>
  <si>
    <t xml:space="preserve">Расходы, осуществляемые за счет субвенций и субсидий, предоставляемых из бюджета автономного округа        </t>
  </si>
  <si>
    <t>Разница</t>
  </si>
  <si>
    <t>ВСЕГО</t>
  </si>
  <si>
    <t>Дотации</t>
  </si>
  <si>
    <t>ПВУ</t>
  </si>
  <si>
    <t>ЗАГС</t>
  </si>
  <si>
    <t>Доходы</t>
  </si>
  <si>
    <t>Индексация ФОТ</t>
  </si>
  <si>
    <t>Вертол. Площадки</t>
  </si>
  <si>
    <t>Повыш. з/пл. ( КЦСР 7010059)</t>
  </si>
  <si>
    <t>Программы</t>
  </si>
  <si>
    <t>ВСЕГО: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</si>
  <si>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</si>
  <si>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</si>
  <si>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</si>
  <si>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 Федерации и муниципального образования</t>
  </si>
  <si>
    <t>02</t>
  </si>
  <si>
    <t>0000000000</t>
  </si>
  <si>
    <t>000</t>
  </si>
  <si>
    <t>Ведомственная
программа «Обеспечение 
деятельности администрации 
сельского  поселения Выкатной
на 2019 – 2021 годы"</t>
  </si>
  <si>
    <t>8010000000</t>
  </si>
  <si>
    <t>Глава муниципального образования</t>
  </si>
  <si>
    <t>8010002030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</si>
  <si>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</si>
  <si>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</si>
  <si>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</si>
  <si>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</si>
  <si>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</si>
  <si>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</si>
  <si>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государственных(муниципальных) органов 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</si>
  <si>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</si>
  <si>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</si>
  <si>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</si>
  <si>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</si>
  <si>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</si>
  <si>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функций органов местного самоуправления (денежное содержание ДМС)</t>
  </si>
  <si>
    <t>8010002040</t>
  </si>
  <si>
    <t>Обеспечение функций органов местного самоуправления (должности не отнесенные к ДМС)</t>
  </si>
  <si>
    <t>8010002050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</si>
  <si>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</si>
  <si>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</si>
  <si>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00000000000</t>
  </si>
  <si>
    <t xml:space="preserve">Непрограммные расходы </t>
  </si>
  <si>
    <t>7000000000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</si>
  <si>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</si>
  <si>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7000089020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</si>
  <si>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</si>
  <si>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</si>
  <si>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</si>
  <si>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</si>
  <si>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 и референдумов</t>
  </si>
  <si>
    <t>07</t>
  </si>
  <si>
    <t>7000002090</t>
  </si>
  <si>
    <t>Иные бюджетные ассигнования</t>
  </si>
  <si>
    <t>800</t>
  </si>
  <si>
    <t>Специальные расходы</t>
  </si>
  <si>
    <t>880</t>
  </si>
  <si>
    <t>Проведение выборов в сельском поселении</t>
  </si>
  <si>
    <t>Другие общегосударственные вопросы</t>
  </si>
  <si>
    <t>Ведомственная
программа «Обеспечение 
деятельности администрации 
сельского  поселения Выкатной
на 2019 – 2021годы"</t>
  </si>
  <si>
    <t>Реализация мероприятий</t>
  </si>
  <si>
    <t>8010002400</t>
  </si>
  <si>
    <t>Закупка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</si>
  <si>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 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</si>
  <si>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</si>
  <si>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</si>
  <si>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</si>
  <si>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</si>
  <si>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*</t>
  </si>
  <si>
    <t>Уплата иных платежей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</si>
  <si>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</si>
  <si>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</si>
  <si>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</si>
  <si>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</si>
  <si>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Органы юстиции</t>
  </si>
  <si>
    <t>Муниципальная программа «Повышение эффективности муниципального управления Ханты-Мансийского района на 2019 - 2021 годы»</t>
  </si>
  <si>
    <t>3300000000</t>
  </si>
  <si>
    <t>Основное мероприятие "Выполнения отдельных государственных полномочий»</t>
  </si>
  <si>
    <t>3300400000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</si>
  <si>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</si>
  <si>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3300459300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</si>
  <si>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</si>
  <si>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</si>
  <si>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000000000</t>
  </si>
  <si>
    <t>Муниципальная программа «Защита населения и территорий от чрезвычайных
ситуаций, обеспечение пожарной безопасности в сельском поселении Выкатной на 2019-2021 годы»</t>
  </si>
  <si>
    <t>Муниципальная программа «Безопасность жизнедеятельности в Ханты-Мансийском районе на 2019 – 2021 годы»</t>
  </si>
  <si>
    <t>650</t>
  </si>
  <si>
    <t>1400000000</t>
  </si>
  <si>
    <t>Подпрограмма "Укрепление пожарной безопасности в Ханты-Мансийском районе"</t>
  </si>
  <si>
    <t>1420000000</t>
  </si>
  <si>
    <t>Основное мероприятие «Защита сельских населенных пунктов, расположенных в лесных массивах, от лесных пожаров»</t>
  </si>
  <si>
    <t>1420100000</t>
  </si>
  <si>
    <t>Устройство защитных противопожарных полос в населенных пунктах района</t>
  </si>
  <si>
    <t>1420120803</t>
  </si>
  <si>
    <t>200</t>
  </si>
  <si>
    <t>240</t>
  </si>
  <si>
    <t>244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</si>
  <si>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</si>
  <si>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</si>
  <si>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
 «Профилактика правонарушений,
в сфере обеспечения общественной безопасности в Ханты-Мансийском районе на 2019 – 2021 годы»</t>
  </si>
  <si>
    <t>Подпрограмма "Профилактика правонарушений"</t>
  </si>
  <si>
    <t>Основное мероприятие «Создание условий для деятельности народных дружин в сельских поселениях»</t>
  </si>
  <si>
    <t>Субсидии для создания условий для деятельности народных дружин (ОБ)</t>
  </si>
  <si>
    <t>Иные выплаты, за исключением фонда оплаты труда государственных (муниципальных) органов лицам,привлекаемым согласно законодательству для выполнения отдельных полномочий</t>
  </si>
  <si>
    <t>123</t>
  </si>
  <si>
    <t>Муниципальная программа
 «Комплексные мероприятия 
по профилактике правонарушений,
терроризма и экстремизма, а также 
минимизации и (или) ликвидации 
последствий проявлений терроризма 
и экстремизма в сельском поселении
Выкатной на 2016 – 2020 годы»</t>
  </si>
  <si>
    <t xml:space="preserve">Реализация мероприятий, софинансирование государственных программ, бюджет сельского поселения </t>
  </si>
  <si>
    <t>13101S2300</t>
  </si>
  <si>
    <t>Иные межбюджетные трансферты на по созданию условий для деятельности народных дружин в сельских поселенияхв рамках подпрограммы"Профилактика правонарушений"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правонарушенеий, терроризма и экстремизма, незаконного оборота и потребления наркотических средстви психотропных веществ в Ханты-Мансийском районе на 2014-2019 годы"</t>
  </si>
  <si>
    <t>1310120804</t>
  </si>
  <si>
    <t>Национальная экономика</t>
  </si>
  <si>
    <t>Общеэкономические вопросы</t>
  </si>
  <si>
    <t>Муниципальная программа «Содействие занятости населения Ханты-Мансийского района на 2014 – 2018 годы»</t>
  </si>
  <si>
    <t>0700000000</t>
  </si>
  <si>
    <t>Подпрограмма "Организация оплачиваемых общественных работ"</t>
  </si>
  <si>
    <t>0710000000</t>
  </si>
  <si>
    <t>Основное мероприятие "Содействие улучшению ситуации на рынке труда"</t>
  </si>
  <si>
    <t>0710100000</t>
  </si>
  <si>
    <t>0710199990</t>
  </si>
  <si>
    <t>Муниципальная
программа «Содействие занятости населения 
сельского поселения Выкатной на 2016-2018 годы»</t>
  </si>
  <si>
    <t>0700099990</t>
  </si>
  <si>
    <t>Дорожное хозяйство (дорожные фонды)</t>
  </si>
  <si>
    <t>7000099990</t>
  </si>
  <si>
    <t>Иные межбюджетные трансферты на реализацию мероприятий муниципальной программы "Развитие транспортной системы на территории Ханты-Мансийского района на 2014-2019 годы"</t>
  </si>
  <si>
    <t>1810120801</t>
  </si>
  <si>
    <t>Муниципальная программа "Комплексное развитие транспортной системы на территории Ханты-Мансийского района на 2019-2021годы"</t>
  </si>
  <si>
    <t>1830189010</t>
  </si>
  <si>
    <t>Связь и информатика</t>
  </si>
  <si>
    <t>10</t>
  </si>
  <si>
    <t>Ведомственная
программа «Обеспечение 
деятельности администрации 
сельского  поселения Выкатной
на 2019 – 2021годы</t>
  </si>
  <si>
    <t>Услуги в области информационных технологий</t>
  </si>
  <si>
    <t>Закупка товаров, работ, услуг в сфере информационно-коммуникационных технологий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</si>
  <si>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</si>
  <si>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</si>
  <si>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</si>
  <si>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3400300</t>
  </si>
  <si>
    <t>Жилищно-коммунальное хозяйство</t>
  </si>
  <si>
    <t>05</t>
  </si>
  <si>
    <t>Жилищное хозяйство</t>
  </si>
  <si>
    <t>Муниципальная программа «Улучшение жилищных условий жителей сельского поселения Выкатной на 2019-2021
годы»</t>
  </si>
  <si>
    <t>Благоустройство</t>
  </si>
  <si>
    <t xml:space="preserve">Муниципальная программа "Энергосбережение и повышение энергетической эффективности сельского поселения Выкатной на 2017-2021 годы" </t>
  </si>
  <si>
    <t>3400000000</t>
  </si>
  <si>
    <t>3400099990</t>
  </si>
  <si>
    <t>08</t>
  </si>
  <si>
    <t>1800000000</t>
  </si>
  <si>
    <t>Реализация мероприятий по содержанию вертолетных площадок</t>
  </si>
  <si>
    <t>Охрана окружающей среды</t>
  </si>
  <si>
    <t>Другие вопросы в области охраны окружающей среды</t>
  </si>
  <si>
    <t>Муниципальная программа "Обеспечение экологической безопасности Ханты-Мансийского района на 2019-2021годы"(за счет средств автономного округа)</t>
  </si>
  <si>
    <t>1500000000</t>
  </si>
  <si>
    <t>Подпрограмма 1 «Развитие системы обращения с отходами производства и потребления на территории Ханты-Мансийского района»</t>
  </si>
  <si>
    <t>1510000000</t>
  </si>
  <si>
    <t>Основное мероприятие "Обеспечение регулирования деятельности по обращению с отходами производства и потребления"</t>
  </si>
  <si>
    <t>1510100000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</si>
  <si>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</si>
  <si>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1510184290</t>
  </si>
  <si>
    <t>Реализация мероприятий  по организации деятельности по обращению с твердыми коммунальными отходами</t>
  </si>
  <si>
    <t>1500184290</t>
  </si>
  <si>
    <t>Образование</t>
  </si>
  <si>
    <t>Молодежная политика</t>
  </si>
  <si>
    <t>Муниципальная
программа «Молодежь сельского 
поселения Выкатной на 2019-2021 годы»</t>
  </si>
  <si>
    <t>3200000000</t>
  </si>
  <si>
    <t>3200099990</t>
  </si>
  <si>
    <t>Культура</t>
  </si>
  <si>
    <t>Расходы на выплаты персоналу казенных учреждений</t>
  </si>
  <si>
    <t xml:space="preserve">Фонд оплаты труда казенных учреждений 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</si>
  <si>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</si>
  <si>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азенных учреждений</t>
  </si>
  <si>
    <t>Фонд оплаты труда казенных учреждений (повышение зарплаты отдельным категориям граждан в соответствии с указом президента)</t>
  </si>
  <si>
    <t xml:space="preserve">Иные межбюджетные трансферты на реализацию мероприятий по стимулированию культурного разнообразия в автономном округе в рамках подпрограммы "Укрепление единого культурного пространства" государственной программы "Развитие культуры и туризма в ХМАО-Югре на 2016-2020 годы" </t>
  </si>
  <si>
    <t>7000085190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</si>
  <si>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</si>
  <si>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</si>
  <si>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</si>
  <si>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</si>
  <si>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</si>
  <si>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Физическая культура и спорт</t>
  </si>
  <si>
    <t>11</t>
  </si>
  <si>
    <t>Физическая культура</t>
  </si>
  <si>
    <t>Муниципальная 
программа «Развитие спорта 
и туризма на территории 
сельского поселения Выкатной 
на 2019 – 2021 годы»</t>
  </si>
  <si>
    <t>0600000000</t>
  </si>
  <si>
    <t>0600000590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</si>
  <si>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</si>
  <si>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Проведение мероприятий для детей и молодежи</t>
  </si>
  <si>
    <t>0000000</t>
  </si>
  <si>
    <t>Организационно-воспитательная работа с молодежью</t>
  </si>
  <si>
    <t>4319900</t>
  </si>
  <si>
    <t>001</t>
  </si>
  <si>
    <t>Региональные целевые программы</t>
  </si>
  <si>
    <t>5220000</t>
  </si>
  <si>
    <t>017</t>
  </si>
  <si>
    <t xml:space="preserve">Проведение оздоровительных и других мероприятий для детей и молодежи </t>
  </si>
  <si>
    <t>447</t>
  </si>
  <si>
    <t>Целевые программы муниципальных образований</t>
  </si>
  <si>
    <t>7950000</t>
  </si>
  <si>
    <t>Финансирование экологических отрядов</t>
  </si>
  <si>
    <t>сельского поселения Выкатной Выкатной</t>
  </si>
  <si>
    <t>от 25.12.2015 №68</t>
  </si>
  <si>
    <t>Ведомственная структура расходов бюджета сельского поселения на очередной финансовый год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2016 год</t>
  </si>
  <si>
    <t xml:space="preserve">Расходы, осуществляемые за счет Регионального фонда компенсаций и фонда софинансирования        </t>
  </si>
  <si>
    <t>Ведомственная
программа «Обеспечение 
деятельности администрации 
сельского  поселения Выкатной
на 2016 – 2018 годы</t>
  </si>
  <si>
    <t>1900000000</t>
  </si>
  <si>
    <t>1900002030</t>
  </si>
  <si>
    <t>1900002040</t>
  </si>
  <si>
    <t>1900002050</t>
  </si>
  <si>
    <t>1900089020</t>
  </si>
  <si>
    <t>1900099990</t>
  </si>
  <si>
    <t>Муниципальная программа«Комплексные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2018 годы»</t>
  </si>
  <si>
    <t>Подпрограмма  «Обеспечение выполнения отдельных государственных полномочий и функций»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</si>
  <si>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(ФБ)</t>
  </si>
  <si>
    <t>Муниципальная программа «Защита населения и территорий от чрезвычайных
ситуаций, обеспечение пожарной безопасности в сельском поселении Выкатной на 2016-2018 годы»</t>
  </si>
  <si>
    <t>Муниципальная программа
 «Комплексные мероприятия 
по профилактике правонарушений,
терроризма и экстремизма, а также 
минимизации и (или) ликвидации 
последствий проявлений терроризма 
и экстремизма в сельском поселении
Выкатной на 2016 – 2018 годы»</t>
  </si>
  <si>
    <t>Основное мероприятие «Оказание поддержки гражданам и их объединениям, участвующим в охране общественного порядка, создание условий для деятельности народных дружин в сельских поселениях»</t>
  </si>
  <si>
    <t>Субсидии для создания условий для деятельности народных дружин</t>
  </si>
  <si>
    <t xml:space="preserve">Иные межбюджетные трансферты на реализацию мероприятий  для создания условий для деятельности народных дружин, подпрограммы "Профилактика правонарушений",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</si>
  <si>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1317101</t>
  </si>
  <si>
    <t>Муниципальная программа "Развитие транспортной системы на территории Ханты-Мансийского района на 2014-2017годы"</t>
  </si>
  <si>
    <t>Молодежная политика и оздоровление детей</t>
  </si>
  <si>
    <t>Муниципальная
программа «Молодежь сельского 
поселения Выкатной на 2016-2018 годы»</t>
  </si>
  <si>
    <t>Культура и кинематография</t>
  </si>
  <si>
    <t>Проведение мероприятий в рамках международной экологической акции "Спасти и сохранить"</t>
  </si>
  <si>
    <t>70.1.00.89020</t>
  </si>
  <si>
    <t>Муниципальная 
программа «Развитие спорта 
и туризма на территории 
сельского поселения Выкатной 
на 2016 – 2018 годы»</t>
  </si>
  <si>
    <t>от 00.00.2017 №00</t>
  </si>
  <si>
    <t>Ведомственная структура расходов бюджета сельского поселения на очередной финансовый год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2017 год</t>
  </si>
  <si>
    <t>8010099990</t>
  </si>
  <si>
    <t>1410420802</t>
  </si>
  <si>
    <t>Приложение 3</t>
  </si>
  <si>
    <t xml:space="preserve">к  решению Совета </t>
  </si>
  <si>
    <t xml:space="preserve">депутатов сельского </t>
  </si>
  <si>
    <t>поселения Выкатной</t>
  </si>
  <si>
    <t>Распределение бюджетных ассигнований по 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2020 год</t>
  </si>
  <si>
    <t>(рублей)</t>
  </si>
  <si>
    <t>Ведомственная
программа «Обеспечение 
деятельности администрации 
сельского  поселения Выкатной
на 2020 – 2022 годы"</t>
  </si>
  <si>
    <t>Ведомственная
программа «Обеспечение 
деятельности администрации 
сельского  поселения Выкатной
На 2020 – 2022 годы"</t>
  </si>
  <si>
    <t>Ведомственная
программа «Обеспечение 
деятельности администрации 
сельского  поселения Выкатной
на 2020 – 2022годы"</t>
  </si>
  <si>
    <t>Муниципальная программа «Повышение эффективности муниципального управления Ханты-Мансийского района на 2019 — 2022 годы»</t>
  </si>
  <si>
    <t>Субвенция на осуществление полномочий по государственной регистрации актов гражданского состояния в рамках Муниципальная программа"Повышение эффективности муниципального управления Ханты-Мансийского района на 2019-2021годы"  за счет средств Федерального бюджета</t>
  </si>
  <si>
    <t>Муниципальная программа «Безопасность жизнедеятельности в сельском поселении Выкатной на 2020-2022 годы»</t>
  </si>
  <si>
    <t>Межбюджетные трансферты,  передаваемые по соглашениям за счет средств  ПТЭК</t>
  </si>
  <si>
    <t>7000020817</t>
  </si>
  <si>
    <t>Прочая закупка товаров, работ и услуг для государственных (муниципальных) нужд</t>
  </si>
  <si>
    <t>Муниципальная программа
 «Профилактика правонарушений,
в сфере обеспечения общественной безопасности в Ханты-Мансийском районе на 2019 – 2022 годы»</t>
  </si>
  <si>
    <t>Муниципальная программа
 «Комплексные мероприятия 
по профилактике правонарушений,
терроризма и экстремизма, а также 
минимизации и (или) ликвидации 
последствий проявлений терроризма 
и экстремизма в сельском поселении
Выкатной на 2020 – 2022 годы»</t>
  </si>
  <si>
    <t>Программа комплексного развития транспортной инфраструктуры сельского поселения Выкатной</t>
  </si>
  <si>
    <t>1800099990</t>
  </si>
  <si>
    <t>Муниципальная программа "Комплексное развитие транспортной системы на территории Ханты-Мансийского района на 2020-2022годы"</t>
  </si>
  <si>
    <t>Ведомственная
программа «Обеспечение 
деятельности администрации 
сельского  поселения Выкатной
на 2020 – 2022годы</t>
  </si>
  <si>
    <t>Муниципальная программа «Улучшение жилищных условий жителей сельского поселения Выкатной на 2020-2022
годы»</t>
  </si>
  <si>
    <t xml:space="preserve">Муниципальная программа "Энергосбережение и повышение энергетической эффективности на территории сельского поселения Выкатной на 2020-2022годы" </t>
  </si>
  <si>
    <t>Муниципальная программа «Благоустройство населенных пунктов в сельском поселении Выкатной на 2020-2022годы»</t>
  </si>
  <si>
    <t>3800000000</t>
  </si>
  <si>
    <t>3800099990</t>
  </si>
  <si>
    <t>Муниципальная программа "Комплексное развитие транспортной системы на территории Ханты-Мансийского района на 2020-2023годы"</t>
  </si>
  <si>
    <t>Муниципальная программа "Развитие и модернизация жилищно-коммунального комплекса и повышение энергетической эффективности в Ханты-Мансийском районе на 2019-2024годы"</t>
  </si>
  <si>
    <t>1250220804</t>
  </si>
  <si>
    <t>Подпрограмма "формирование комфортной городской среды"</t>
  </si>
  <si>
    <t>Основное мероприятие "Благоустройство дворовых и общественных территорий населенных пунктов Ханты-Мансийского района"</t>
  </si>
  <si>
    <t>Реализация мероприятий по благоустройству сельских поселений на основании конкурсного отбора проектов инициативного бюджетирования</t>
  </si>
  <si>
    <r>
      <rPr>
        <sz val="14"/>
        <rFont val="Times New Roman"/>
        <family val="1"/>
      </rPr>
      <t>Межбюджетные трансферты, р</t>
    </r>
    <r>
      <rPr>
        <sz val="14"/>
        <rFont val="Times New Roman"/>
        <family val="1"/>
      </rPr>
      <t>асходы на проведение мероприятий по вывозу снега и защите населенных пунктов от угрозы подтопления талыми водами</t>
    </r>
  </si>
  <si>
    <t>Муниципальная программа "Обеспечение экологической безопасности Ханты-Мансийского района на 2019-2022годы"(за счет средств автономного округа)</t>
  </si>
  <si>
    <t>Муниципальная
программа «Молодежь сельского 
поселения Выкатной на 2020-2022 годы»</t>
  </si>
  <si>
    <t>Муниципальная программа «Развитие культуры в сельском поселении  Выкатной  на 2020-2022годы»</t>
  </si>
  <si>
    <t>0500000000</t>
  </si>
  <si>
    <t>0500000590</t>
  </si>
  <si>
    <t xml:space="preserve">Иные межбюджетные трансферты на реализацию мероприятий по содействию местному самоуправлению в развитии исторических и иных местных традиций, созданию условий в рамках муниципальной программы «Культура Ханты-Мансийского района на 2019-2022годы»(за счет средств автономного округа) </t>
  </si>
  <si>
    <t>0500182420</t>
  </si>
  <si>
    <t>05001S2420</t>
  </si>
  <si>
    <t>Муниципальная 
программа «Развитие и спорта 
и туризма на территории 
сельского поселения Выкатной 
На 2020 – 2022 годы»</t>
  </si>
  <si>
    <t>От 07.05.2020 № 00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</si>
</sst>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\-??_р_._-;_-@_-"/>
    <numFmt numFmtId="167" formatCode="0.0"/>
    <numFmt numFmtId="168" formatCode="000"/>
    <numFmt numFmtId="169" formatCode="00"/>
  </numFmts>
  <fonts count="43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6" fontId="3" fillId="33" borderId="10" xfId="59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66" fontId="2" fillId="34" borderId="10" xfId="59" applyFont="1" applyFill="1" applyBorder="1" applyAlignment="1" applyProtection="1">
      <alignment horizontal="center" vertical="center" wrapText="1"/>
      <protection/>
    </xf>
    <xf numFmtId="167" fontId="3" fillId="35" borderId="11" xfId="0" applyNumberFormat="1" applyFont="1" applyFill="1" applyBorder="1" applyAlignment="1">
      <alignment horizontal="center" vertical="center" wrapText="1"/>
    </xf>
    <xf numFmtId="167" fontId="3" fillId="35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6" fontId="2" fillId="33" borderId="10" xfId="59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166" fontId="2" fillId="35" borderId="10" xfId="59" applyFont="1" applyFill="1" applyBorder="1" applyAlignment="1" applyProtection="1">
      <alignment horizontal="center" vertical="center" wrapText="1"/>
      <protection/>
    </xf>
    <xf numFmtId="167" fontId="2" fillId="35" borderId="11" xfId="0" applyNumberFormat="1" applyFont="1" applyFill="1" applyBorder="1" applyAlignment="1">
      <alignment horizontal="center" vertical="center" wrapText="1"/>
    </xf>
    <xf numFmtId="167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6" fontId="2" fillId="0" borderId="10" xfId="59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66" fontId="2" fillId="36" borderId="10" xfId="59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 wrapText="1"/>
    </xf>
    <xf numFmtId="166" fontId="2" fillId="37" borderId="10" xfId="59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/>
    </xf>
    <xf numFmtId="166" fontId="3" fillId="36" borderId="10" xfId="59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166" fontId="7" fillId="0" borderId="10" xfId="59" applyFont="1" applyFill="1" applyBorder="1" applyAlignment="1" applyProtection="1">
      <alignment horizontal="center" vertical="center" wrapText="1"/>
      <protection/>
    </xf>
    <xf numFmtId="166" fontId="7" fillId="33" borderId="10" xfId="59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2" fillId="38" borderId="10" xfId="0" applyFont="1" applyFill="1" applyBorder="1" applyAlignment="1">
      <alignment horizontal="left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166" fontId="2" fillId="38" borderId="10" xfId="59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166" fontId="3" fillId="37" borderId="10" xfId="59" applyFont="1" applyFill="1" applyBorder="1" applyAlignment="1" applyProtection="1">
      <alignment horizontal="center" vertical="center" wrapText="1"/>
      <protection/>
    </xf>
    <xf numFmtId="166" fontId="8" fillId="0" borderId="10" xfId="59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166" fontId="7" fillId="37" borderId="10" xfId="59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justify"/>
    </xf>
    <xf numFmtId="166" fontId="3" fillId="35" borderId="10" xfId="59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166" fontId="3" fillId="34" borderId="10" xfId="59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39" borderId="0" xfId="0" applyFont="1" applyFill="1" applyAlignment="1">
      <alignment vertical="center" wrapText="1"/>
    </xf>
    <xf numFmtId="166" fontId="7" fillId="35" borderId="10" xfId="59" applyFont="1" applyFill="1" applyBorder="1" applyAlignment="1" applyProtection="1">
      <alignment horizontal="center" vertical="center" wrapText="1"/>
      <protection/>
    </xf>
    <xf numFmtId="0" fontId="6" fillId="37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center" vertical="center"/>
    </xf>
    <xf numFmtId="166" fontId="8" fillId="37" borderId="10" xfId="59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67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righ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67" fontId="7" fillId="0" borderId="14" xfId="0" applyNumberFormat="1" applyFont="1" applyBorder="1" applyAlignment="1">
      <alignment horizontal="center" vertical="center" wrapText="1"/>
    </xf>
    <xf numFmtId="167" fontId="3" fillId="33" borderId="10" xfId="0" applyNumberFormat="1" applyFont="1" applyFill="1" applyBorder="1" applyAlignment="1">
      <alignment horizontal="center" vertical="center" wrapText="1"/>
    </xf>
    <xf numFmtId="167" fontId="2" fillId="34" borderId="10" xfId="0" applyNumberFormat="1" applyFont="1" applyFill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167" fontId="2" fillId="36" borderId="10" xfId="0" applyNumberFormat="1" applyFont="1" applyFill="1" applyBorder="1" applyAlignment="1">
      <alignment horizontal="center" vertical="center" wrapText="1"/>
    </xf>
    <xf numFmtId="167" fontId="2" fillId="37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7" fontId="3" fillId="36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Border="1" applyAlignment="1">
      <alignment horizontal="center" vertical="center" wrapText="1"/>
    </xf>
    <xf numFmtId="167" fontId="7" fillId="33" borderId="10" xfId="0" applyNumberFormat="1" applyFont="1" applyFill="1" applyBorder="1" applyAlignment="1">
      <alignment horizontal="center" vertical="center" wrapText="1"/>
    </xf>
    <xf numFmtId="167" fontId="2" fillId="38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7" fontId="3" fillId="37" borderId="10" xfId="0" applyNumberFormat="1" applyFont="1" applyFill="1" applyBorder="1" applyAlignment="1">
      <alignment horizontal="center" vertical="center" wrapText="1"/>
    </xf>
    <xf numFmtId="167" fontId="8" fillId="33" borderId="10" xfId="0" applyNumberFormat="1" applyFont="1" applyFill="1" applyBorder="1" applyAlignment="1">
      <alignment horizontal="center" vertical="center" wrapText="1"/>
    </xf>
    <xf numFmtId="167" fontId="7" fillId="37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67" fontId="3" fillId="34" borderId="10" xfId="0" applyNumberFormat="1" applyFont="1" applyFill="1" applyBorder="1" applyAlignment="1">
      <alignment horizontal="center" vertical="center" wrapText="1"/>
    </xf>
    <xf numFmtId="167" fontId="8" fillId="37" borderId="10" xfId="0" applyNumberFormat="1" applyFont="1" applyFill="1" applyBorder="1" applyAlignment="1">
      <alignment horizontal="center" vertical="center" wrapText="1"/>
    </xf>
    <xf numFmtId="167" fontId="7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left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center" vertical="center"/>
    </xf>
    <xf numFmtId="0" fontId="5" fillId="35" borderId="0" xfId="0" applyFont="1" applyFill="1" applyAlignment="1">
      <alignment wrapText="1"/>
    </xf>
    <xf numFmtId="0" fontId="5" fillId="0" borderId="10" xfId="0" applyFont="1" applyFill="1" applyBorder="1" applyAlignment="1">
      <alignment horizontal="left" wrapText="1"/>
    </xf>
    <xf numFmtId="168" fontId="2" fillId="35" borderId="15" xfId="33" applyNumberFormat="1" applyFont="1" applyFill="1" applyBorder="1" applyAlignment="1" applyProtection="1">
      <alignment wrapText="1"/>
      <protection hidden="1"/>
    </xf>
    <xf numFmtId="168" fontId="7" fillId="35" borderId="15" xfId="33" applyNumberFormat="1" applyFont="1" applyFill="1" applyBorder="1" applyAlignment="1" applyProtection="1">
      <alignment wrapText="1"/>
      <protection hidden="1"/>
    </xf>
    <xf numFmtId="0" fontId="2" fillId="35" borderId="10" xfId="0" applyFont="1" applyFill="1" applyBorder="1" applyAlignment="1">
      <alignment horizontal="center" vertical="center"/>
    </xf>
    <xf numFmtId="166" fontId="8" fillId="35" borderId="10" xfId="59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wrapText="1"/>
    </xf>
    <xf numFmtId="168" fontId="2" fillId="35" borderId="15" xfId="33" applyNumberFormat="1" applyFont="1" applyFill="1" applyBorder="1" applyAlignment="1" applyProtection="1">
      <alignment vertical="center" wrapText="1"/>
      <protection hidden="1"/>
    </xf>
    <xf numFmtId="169" fontId="2" fillId="35" borderId="15" xfId="33" applyNumberFormat="1" applyFont="1" applyFill="1" applyBorder="1" applyAlignment="1" applyProtection="1">
      <alignment vertical="center" wrapText="1"/>
      <protection hidden="1"/>
    </xf>
    <xf numFmtId="168" fontId="2" fillId="35" borderId="15" xfId="33" applyNumberFormat="1" applyFont="1" applyFill="1" applyBorder="1" applyAlignment="1" applyProtection="1">
      <alignment horizontal="center" vertical="center" wrapText="1"/>
      <protection hidden="1"/>
    </xf>
    <xf numFmtId="168" fontId="7" fillId="35" borderId="15" xfId="33" applyNumberFormat="1" applyFont="1" applyFill="1" applyBorder="1" applyAlignment="1" applyProtection="1">
      <alignment vertical="center" wrapText="1"/>
      <protection hidden="1"/>
    </xf>
    <xf numFmtId="169" fontId="7" fillId="35" borderId="15" xfId="33" applyNumberFormat="1" applyFont="1" applyFill="1" applyBorder="1" applyAlignment="1" applyProtection="1">
      <alignment vertical="center" wrapText="1"/>
      <protection hidden="1"/>
    </xf>
    <xf numFmtId="168" fontId="7" fillId="35" borderId="15" xfId="33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Alignment="1">
      <alignment horizontal="justify"/>
    </xf>
    <xf numFmtId="168" fontId="2" fillId="35" borderId="15" xfId="33" applyNumberFormat="1" applyFont="1" applyFill="1" applyBorder="1" applyAlignment="1" applyProtection="1">
      <alignment horizontal="left" wrapText="1"/>
      <protection hidden="1"/>
    </xf>
    <xf numFmtId="0" fontId="5" fillId="35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" fontId="2" fillId="35" borderId="15" xfId="59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Border="1" applyAlignment="1">
      <alignment horizontal="center" vertical="center"/>
    </xf>
    <xf numFmtId="168" fontId="7" fillId="35" borderId="15" xfId="33" applyNumberFormat="1" applyFont="1" applyFill="1" applyBorder="1" applyAlignment="1" applyProtection="1">
      <alignment horizontal="left" wrapText="1"/>
      <protection hidden="1"/>
    </xf>
    <xf numFmtId="0" fontId="2" fillId="35" borderId="10" xfId="0" applyFont="1" applyFill="1" applyBorder="1" applyAlignment="1">
      <alignment wrapText="1"/>
    </xf>
    <xf numFmtId="0" fontId="2" fillId="35" borderId="0" xfId="0" applyFont="1" applyFill="1" applyAlignment="1">
      <alignment wrapText="1"/>
    </xf>
    <xf numFmtId="0" fontId="5" fillId="35" borderId="10" xfId="0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166" fontId="2" fillId="35" borderId="10" xfId="59" applyFont="1" applyFill="1" applyBorder="1" applyAlignment="1" applyProtection="1">
      <alignment horizontal="center" wrapText="1"/>
      <protection/>
    </xf>
    <xf numFmtId="166" fontId="7" fillId="35" borderId="10" xfId="59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49" fontId="2" fillId="35" borderId="10" xfId="0" applyNumberFormat="1" applyFont="1" applyFill="1" applyBorder="1" applyAlignment="1">
      <alignment horizontal="center" wrapText="1"/>
    </xf>
    <xf numFmtId="169" fontId="2" fillId="35" borderId="15" xfId="33" applyNumberFormat="1" applyFont="1" applyFill="1" applyBorder="1" applyAlignment="1" applyProtection="1">
      <alignment wrapText="1"/>
      <protection hidden="1"/>
    </xf>
    <xf numFmtId="168" fontId="2" fillId="35" borderId="15" xfId="33" applyNumberFormat="1" applyFont="1" applyFill="1" applyBorder="1" applyAlignment="1" applyProtection="1">
      <alignment horizontal="center" wrapText="1"/>
      <protection hidden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C249"/>
  <sheetViews>
    <sheetView zoomScale="54" zoomScaleNormal="54" zoomScalePageLayoutView="0" workbookViewId="0" topLeftCell="A33">
      <selection activeCell="A33" sqref="A33"/>
    </sheetView>
  </sheetViews>
  <sheetFormatPr defaultColWidth="9.00390625" defaultRowHeight="12.75"/>
  <cols>
    <col min="1" max="1" width="53.625" style="1" customWidth="1"/>
    <col min="2" max="2" width="7.25390625" style="1" customWidth="1"/>
    <col min="3" max="3" width="5.375" style="1" customWidth="1"/>
    <col min="4" max="4" width="5.125" style="1" customWidth="1"/>
    <col min="5" max="5" width="17.625" style="1" customWidth="1"/>
    <col min="6" max="6" width="6.25390625" style="1" customWidth="1"/>
    <col min="7" max="7" width="19.375" style="1" customWidth="1"/>
    <col min="8" max="8" width="19.875" style="1" customWidth="1"/>
    <col min="9" max="9" width="16.00390625" style="1" customWidth="1"/>
    <col min="10" max="10" width="10.125" style="1" hidden="1" customWidth="1"/>
    <col min="11" max="11" width="11.125" style="1" hidden="1" customWidth="1"/>
    <col min="12" max="12" width="9.25390625" style="1" hidden="1" customWidth="1"/>
    <col min="13" max="13" width="7.375" style="1" hidden="1" customWidth="1"/>
    <col min="14" max="14" width="7.25390625" style="1" hidden="1" customWidth="1"/>
    <col min="15" max="15" width="8.00390625" style="1" hidden="1" customWidth="1"/>
    <col min="16" max="16" width="7.875" style="1" hidden="1" customWidth="1"/>
    <col min="17" max="17" width="8.875" style="1" hidden="1" customWidth="1"/>
    <col min="18" max="18" width="11.625" style="1" hidden="1" customWidth="1"/>
    <col min="19" max="19" width="8.875" style="1" hidden="1" customWidth="1"/>
    <col min="20" max="20" width="9.625" style="1" hidden="1" customWidth="1"/>
    <col min="21" max="16384" width="9.00390625" style="1" customWidth="1"/>
  </cols>
  <sheetData>
    <row r="1" spans="7:9" ht="18.75" customHeight="1">
      <c r="G1" s="188" t="s">
        <v>0</v>
      </c>
      <c r="H1" s="188"/>
      <c r="I1" s="188"/>
    </row>
    <row r="2" spans="8:9" ht="18.75" customHeight="1">
      <c r="H2" s="188" t="s">
        <v>1</v>
      </c>
      <c r="I2" s="188"/>
    </row>
    <row r="3" spans="8:9" ht="18.75" customHeight="1">
      <c r="H3" s="188" t="s">
        <v>2</v>
      </c>
      <c r="I3" s="188"/>
    </row>
    <row r="4" spans="8:9" ht="18.75" customHeight="1">
      <c r="H4" s="188" t="s">
        <v>3</v>
      </c>
      <c r="I4" s="188"/>
    </row>
    <row r="5" spans="1:2" ht="18.75">
      <c r="A5" s="2"/>
      <c r="B5" s="2"/>
    </row>
    <row r="6" spans="1:2" ht="18.75">
      <c r="A6" s="2"/>
      <c r="B6" s="2"/>
    </row>
    <row r="7" spans="1:9" ht="90.75" customHeight="1">
      <c r="A7" s="189" t="s">
        <v>4</v>
      </c>
      <c r="B7" s="189"/>
      <c r="C7" s="189"/>
      <c r="D7" s="189"/>
      <c r="E7" s="189"/>
      <c r="F7" s="189"/>
      <c r="G7" s="189"/>
      <c r="H7" s="189"/>
      <c r="I7" s="189"/>
    </row>
    <row r="8" spans="1:9" ht="37.5">
      <c r="A8" s="4"/>
      <c r="B8" s="4"/>
      <c r="I8" s="2" t="s">
        <v>5</v>
      </c>
    </row>
    <row r="9" spans="1:19" ht="194.2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  <c r="F9" s="5" t="s">
        <v>11</v>
      </c>
      <c r="G9" s="5" t="s">
        <v>12</v>
      </c>
      <c r="H9" s="5" t="s">
        <v>13</v>
      </c>
      <c r="I9" s="5" t="s">
        <v>14</v>
      </c>
      <c r="J9" s="6" t="s">
        <v>15</v>
      </c>
      <c r="K9" s="7" t="s">
        <v>16</v>
      </c>
      <c r="L9" s="8" t="s">
        <v>17</v>
      </c>
      <c r="M9" s="8" t="s">
        <v>18</v>
      </c>
      <c r="N9" s="8" t="s">
        <v>19</v>
      </c>
      <c r="O9" s="8" t="s">
        <v>20</v>
      </c>
      <c r="P9" s="8" t="s">
        <v>21</v>
      </c>
      <c r="Q9" s="8" t="s">
        <v>22</v>
      </c>
      <c r="R9" s="8" t="s">
        <v>23</v>
      </c>
      <c r="S9" s="8" t="s">
        <v>24</v>
      </c>
    </row>
    <row r="10" spans="1:9" ht="18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</row>
    <row r="11" spans="1:19" ht="27.75" customHeight="1">
      <c r="A11" s="10" t="s">
        <v>25</v>
      </c>
      <c r="B11" s="10"/>
      <c r="C11" s="10"/>
      <c r="D11" s="10"/>
      <c r="E11" s="10"/>
      <c r="F11" s="10"/>
      <c r="G11" s="11">
        <f aca="true" t="shared" si="0" ref="G11:G87">H11+I11</f>
        <v>27940.1</v>
      </c>
      <c r="H11" s="11">
        <f>H12+H58+H68+H114+H157+H180+H190+H201+H225+H232</f>
        <v>27711.399999999998</v>
      </c>
      <c r="I11" s="11">
        <f>I12+I58+I68+I114+I157+I190+I225+I232</f>
        <v>228.7</v>
      </c>
      <c r="J11" s="12">
        <f>K11-G11</f>
        <v>-5832.5999999999985</v>
      </c>
      <c r="K11" s="13">
        <f>SUM(L11:S11)</f>
        <v>22107.5</v>
      </c>
      <c r="L11" s="14">
        <v>20119.5</v>
      </c>
      <c r="M11" s="14">
        <v>168</v>
      </c>
      <c r="N11" s="14">
        <v>19</v>
      </c>
      <c r="O11" s="14">
        <v>1433</v>
      </c>
      <c r="P11" s="15">
        <v>0</v>
      </c>
      <c r="Q11" s="1">
        <v>283.4</v>
      </c>
      <c r="R11" s="1">
        <v>0</v>
      </c>
      <c r="S11" s="1">
        <v>84.6</v>
      </c>
    </row>
    <row r="12" spans="1:9" ht="27" customHeight="1">
      <c r="A12" s="16" t="s">
        <v>26</v>
      </c>
      <c r="B12" s="10">
        <v>650</v>
      </c>
      <c r="C12" s="17" t="s">
        <v>27</v>
      </c>
      <c r="D12" s="17" t="s">
        <v>28</v>
      </c>
      <c r="E12" s="17"/>
      <c r="F12" s="17"/>
      <c r="G12" s="11">
        <f t="shared" si="0"/>
        <v>10824.699999999999</v>
      </c>
      <c r="H12" s="11">
        <f>H13+H21+H35+H47+H40</f>
        <v>10824.699999999999</v>
      </c>
      <c r="I12" s="11">
        <f>I13+I21+I35+I47</f>
        <v>0</v>
      </c>
    </row>
    <row r="13" spans="1:19" ht="77.25" customHeight="1">
      <c r="A13" s="18" t="s">
        <v>29</v>
      </c>
      <c r="B13" s="19">
        <v>650</v>
      </c>
      <c r="C13" s="20" t="s">
        <v>27</v>
      </c>
      <c r="D13" s="20" t="s">
        <v>30</v>
      </c>
      <c r="E13" s="20" t="s">
        <v>31</v>
      </c>
      <c r="F13" s="20" t="s">
        <v>32</v>
      </c>
      <c r="G13" s="21">
        <f t="shared" si="0"/>
        <v>1173.4</v>
      </c>
      <c r="H13" s="21">
        <f aca="true" t="shared" si="1" ref="H13:S15">H14</f>
        <v>1173.4</v>
      </c>
      <c r="I13" s="21">
        <f t="shared" si="1"/>
        <v>0</v>
      </c>
      <c r="J13" s="22">
        <f t="shared" si="1"/>
        <v>0</v>
      </c>
      <c r="K13" s="23">
        <f t="shared" si="1"/>
        <v>0</v>
      </c>
      <c r="L13" s="23">
        <f t="shared" si="1"/>
        <v>0</v>
      </c>
      <c r="M13" s="23">
        <f t="shared" si="1"/>
        <v>0</v>
      </c>
      <c r="N13" s="23">
        <f t="shared" si="1"/>
        <v>0</v>
      </c>
      <c r="O13" s="23">
        <f t="shared" si="1"/>
        <v>0</v>
      </c>
      <c r="P13" s="23">
        <f t="shared" si="1"/>
        <v>0</v>
      </c>
      <c r="Q13" s="23">
        <f t="shared" si="1"/>
        <v>0</v>
      </c>
      <c r="R13" s="23">
        <f t="shared" si="1"/>
        <v>0</v>
      </c>
      <c r="S13" s="23">
        <f t="shared" si="1"/>
        <v>0</v>
      </c>
    </row>
    <row r="14" spans="1:19" ht="96.75" customHeight="1">
      <c r="A14" s="24" t="s">
        <v>33</v>
      </c>
      <c r="B14" s="25">
        <v>650</v>
      </c>
      <c r="C14" s="26" t="s">
        <v>27</v>
      </c>
      <c r="D14" s="26" t="s">
        <v>30</v>
      </c>
      <c r="E14" s="26" t="s">
        <v>34</v>
      </c>
      <c r="F14" s="26" t="s">
        <v>32</v>
      </c>
      <c r="G14" s="21">
        <f t="shared" si="0"/>
        <v>1173.4</v>
      </c>
      <c r="H14" s="27">
        <f t="shared" si="1"/>
        <v>1173.4</v>
      </c>
      <c r="I14" s="27">
        <f t="shared" si="1"/>
        <v>0</v>
      </c>
      <c r="J14" s="22">
        <f t="shared" si="1"/>
        <v>0</v>
      </c>
      <c r="K14" s="23">
        <f t="shared" si="1"/>
        <v>0</v>
      </c>
      <c r="L14" s="23">
        <f t="shared" si="1"/>
        <v>0</v>
      </c>
      <c r="M14" s="23">
        <f t="shared" si="1"/>
        <v>0</v>
      </c>
      <c r="N14" s="23">
        <f t="shared" si="1"/>
        <v>0</v>
      </c>
      <c r="O14" s="23">
        <f t="shared" si="1"/>
        <v>0</v>
      </c>
      <c r="P14" s="23">
        <f t="shared" si="1"/>
        <v>0</v>
      </c>
      <c r="Q14" s="23">
        <f t="shared" si="1"/>
        <v>0</v>
      </c>
      <c r="R14" s="23">
        <f t="shared" si="1"/>
        <v>0</v>
      </c>
      <c r="S14" s="23">
        <f t="shared" si="1"/>
        <v>0</v>
      </c>
    </row>
    <row r="15" spans="1:19" ht="27" customHeight="1">
      <c r="A15" s="28" t="s">
        <v>35</v>
      </c>
      <c r="B15" s="25">
        <v>650</v>
      </c>
      <c r="C15" s="26" t="s">
        <v>27</v>
      </c>
      <c r="D15" s="26" t="s">
        <v>30</v>
      </c>
      <c r="E15" s="26" t="s">
        <v>36</v>
      </c>
      <c r="F15" s="26" t="s">
        <v>32</v>
      </c>
      <c r="G15" s="21">
        <f t="shared" si="0"/>
        <v>1173.4</v>
      </c>
      <c r="H15" s="27">
        <f t="shared" si="1"/>
        <v>1173.4</v>
      </c>
      <c r="I15" s="27">
        <f t="shared" si="1"/>
        <v>0</v>
      </c>
      <c r="J15" s="22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  <c r="N15" s="23">
        <f t="shared" si="1"/>
        <v>0</v>
      </c>
      <c r="O15" s="23">
        <f t="shared" si="1"/>
        <v>0</v>
      </c>
      <c r="P15" s="23">
        <f t="shared" si="1"/>
        <v>0</v>
      </c>
      <c r="Q15" s="23">
        <f t="shared" si="1"/>
        <v>0</v>
      </c>
      <c r="R15" s="23">
        <f t="shared" si="1"/>
        <v>0</v>
      </c>
      <c r="S15" s="23">
        <f t="shared" si="1"/>
        <v>0</v>
      </c>
    </row>
    <row r="16" spans="1:9" ht="124.5" customHeight="1">
      <c r="A16" s="24" t="s">
        <v>37</v>
      </c>
      <c r="B16" s="25">
        <v>650</v>
      </c>
      <c r="C16" s="26" t="s">
        <v>27</v>
      </c>
      <c r="D16" s="26" t="s">
        <v>30</v>
      </c>
      <c r="E16" s="26" t="s">
        <v>36</v>
      </c>
      <c r="F16" s="26" t="s">
        <v>38</v>
      </c>
      <c r="G16" s="21">
        <f t="shared" si="0"/>
        <v>1173.4</v>
      </c>
      <c r="H16" s="27">
        <f>H17</f>
        <v>1173.4</v>
      </c>
      <c r="I16" s="27">
        <f>I17</f>
        <v>0</v>
      </c>
    </row>
    <row r="17" spans="1:9" ht="43.5" customHeight="1">
      <c r="A17" s="24" t="s">
        <v>39</v>
      </c>
      <c r="B17" s="25">
        <v>650</v>
      </c>
      <c r="C17" s="26" t="s">
        <v>27</v>
      </c>
      <c r="D17" s="26" t="s">
        <v>30</v>
      </c>
      <c r="E17" s="26" t="s">
        <v>36</v>
      </c>
      <c r="F17" s="26" t="s">
        <v>40</v>
      </c>
      <c r="G17" s="21">
        <f t="shared" si="0"/>
        <v>1173.4</v>
      </c>
      <c r="H17" s="27">
        <f>H18+H20+H19</f>
        <v>1173.4</v>
      </c>
      <c r="I17" s="27">
        <f>I18+I20</f>
        <v>0</v>
      </c>
    </row>
    <row r="18" spans="1:9" ht="43.5" customHeight="1">
      <c r="A18" s="29" t="s">
        <v>41</v>
      </c>
      <c r="B18" s="30">
        <v>650</v>
      </c>
      <c r="C18" s="31" t="s">
        <v>27</v>
      </c>
      <c r="D18" s="31" t="s">
        <v>30</v>
      </c>
      <c r="E18" s="31" t="s">
        <v>36</v>
      </c>
      <c r="F18" s="31" t="s">
        <v>42</v>
      </c>
      <c r="G18" s="21">
        <f t="shared" si="0"/>
        <v>800.1</v>
      </c>
      <c r="H18" s="32">
        <v>800.1</v>
      </c>
      <c r="I18" s="32">
        <v>0</v>
      </c>
    </row>
    <row r="19" spans="1:9" ht="65.25" customHeight="1">
      <c r="A19" s="29" t="s">
        <v>43</v>
      </c>
      <c r="B19" s="30">
        <v>650</v>
      </c>
      <c r="C19" s="31" t="s">
        <v>27</v>
      </c>
      <c r="D19" s="31" t="s">
        <v>30</v>
      </c>
      <c r="E19" s="31" t="s">
        <v>36</v>
      </c>
      <c r="F19" s="31" t="s">
        <v>44</v>
      </c>
      <c r="G19" s="21">
        <f t="shared" si="0"/>
        <v>131.7</v>
      </c>
      <c r="H19" s="32">
        <v>131.7</v>
      </c>
      <c r="I19" s="32"/>
    </row>
    <row r="20" spans="1:9" ht="79.5" customHeight="1">
      <c r="A20" s="29" t="s">
        <v>45</v>
      </c>
      <c r="B20" s="30">
        <v>650</v>
      </c>
      <c r="C20" s="31" t="s">
        <v>27</v>
      </c>
      <c r="D20" s="31" t="s">
        <v>30</v>
      </c>
      <c r="E20" s="31" t="s">
        <v>36</v>
      </c>
      <c r="F20" s="31" t="s">
        <v>46</v>
      </c>
      <c r="G20" s="21">
        <f t="shared" si="0"/>
        <v>241.6</v>
      </c>
      <c r="H20" s="32">
        <v>241.6</v>
      </c>
      <c r="I20" s="32">
        <v>0</v>
      </c>
    </row>
    <row r="21" spans="1:9" ht="96" customHeight="1">
      <c r="A21" s="24" t="s">
        <v>47</v>
      </c>
      <c r="B21" s="25">
        <v>650</v>
      </c>
      <c r="C21" s="26" t="s">
        <v>27</v>
      </c>
      <c r="D21" s="26" t="s">
        <v>48</v>
      </c>
      <c r="E21" s="26" t="s">
        <v>31</v>
      </c>
      <c r="F21" s="26" t="s">
        <v>32</v>
      </c>
      <c r="G21" s="21">
        <f t="shared" si="0"/>
        <v>8355.8</v>
      </c>
      <c r="H21" s="27">
        <f>H22</f>
        <v>8355.8</v>
      </c>
      <c r="I21" s="27">
        <f>I22</f>
        <v>0</v>
      </c>
    </row>
    <row r="22" spans="1:9" ht="93.75">
      <c r="A22" s="24" t="s">
        <v>33</v>
      </c>
      <c r="B22" s="25">
        <v>650</v>
      </c>
      <c r="C22" s="26" t="s">
        <v>27</v>
      </c>
      <c r="D22" s="26" t="s">
        <v>48</v>
      </c>
      <c r="E22" s="26" t="s">
        <v>34</v>
      </c>
      <c r="F22" s="26" t="s">
        <v>32</v>
      </c>
      <c r="G22" s="21">
        <f t="shared" si="0"/>
        <v>8355.8</v>
      </c>
      <c r="H22" s="27">
        <f>H23+H29</f>
        <v>8355.8</v>
      </c>
      <c r="I22" s="27">
        <f>I23+I29</f>
        <v>0</v>
      </c>
    </row>
    <row r="23" spans="1:9" ht="63" customHeight="1">
      <c r="A23" s="24" t="s">
        <v>49</v>
      </c>
      <c r="B23" s="25">
        <v>650</v>
      </c>
      <c r="C23" s="26" t="s">
        <v>27</v>
      </c>
      <c r="D23" s="26" t="s">
        <v>48</v>
      </c>
      <c r="E23" s="26" t="s">
        <v>50</v>
      </c>
      <c r="F23" s="26" t="s">
        <v>32</v>
      </c>
      <c r="G23" s="21">
        <f t="shared" si="0"/>
        <v>2995.7999999999997</v>
      </c>
      <c r="H23" s="27">
        <f>H24</f>
        <v>2995.7999999999997</v>
      </c>
      <c r="I23" s="27">
        <f>I24</f>
        <v>0</v>
      </c>
    </row>
    <row r="24" spans="1:19" ht="118.5" customHeight="1">
      <c r="A24" s="24" t="s">
        <v>37</v>
      </c>
      <c r="B24" s="25">
        <v>650</v>
      </c>
      <c r="C24" s="26" t="s">
        <v>27</v>
      </c>
      <c r="D24" s="26" t="s">
        <v>48</v>
      </c>
      <c r="E24" s="26" t="s">
        <v>50</v>
      </c>
      <c r="F24" s="26" t="s">
        <v>38</v>
      </c>
      <c r="G24" s="21">
        <f t="shared" si="0"/>
        <v>2995.7999999999997</v>
      </c>
      <c r="H24" s="27">
        <f>H25</f>
        <v>2995.7999999999997</v>
      </c>
      <c r="I24" s="27">
        <f>I25</f>
        <v>0</v>
      </c>
      <c r="J24" s="33">
        <f aca="true" t="shared" si="2" ref="J24:S24">J25</f>
        <v>0</v>
      </c>
      <c r="K24" s="34">
        <f t="shared" si="2"/>
        <v>0</v>
      </c>
      <c r="L24" s="34">
        <f t="shared" si="2"/>
        <v>0</v>
      </c>
      <c r="M24" s="34">
        <f t="shared" si="2"/>
        <v>0</v>
      </c>
      <c r="N24" s="34">
        <f t="shared" si="2"/>
        <v>0</v>
      </c>
      <c r="O24" s="34">
        <f t="shared" si="2"/>
        <v>0</v>
      </c>
      <c r="P24" s="34">
        <f t="shared" si="2"/>
        <v>0</v>
      </c>
      <c r="Q24" s="34">
        <f t="shared" si="2"/>
        <v>0</v>
      </c>
      <c r="R24" s="34">
        <f t="shared" si="2"/>
        <v>0</v>
      </c>
      <c r="S24" s="34">
        <f t="shared" si="2"/>
        <v>0</v>
      </c>
    </row>
    <row r="25" spans="1:9" ht="42.75" customHeight="1">
      <c r="A25" s="24" t="s">
        <v>39</v>
      </c>
      <c r="B25" s="25">
        <v>650</v>
      </c>
      <c r="C25" s="26" t="s">
        <v>27</v>
      </c>
      <c r="D25" s="26" t="s">
        <v>48</v>
      </c>
      <c r="E25" s="26" t="s">
        <v>50</v>
      </c>
      <c r="F25" s="26" t="s">
        <v>40</v>
      </c>
      <c r="G25" s="21">
        <f t="shared" si="0"/>
        <v>2995.7999999999997</v>
      </c>
      <c r="H25" s="27">
        <f>H26+H28+H27</f>
        <v>2995.7999999999997</v>
      </c>
      <c r="I25" s="27">
        <f>I26+I28</f>
        <v>0</v>
      </c>
    </row>
    <row r="26" spans="1:9" ht="42" customHeight="1">
      <c r="A26" s="29" t="s">
        <v>41</v>
      </c>
      <c r="B26" s="5">
        <v>650</v>
      </c>
      <c r="C26" s="35" t="s">
        <v>27</v>
      </c>
      <c r="D26" s="35" t="s">
        <v>48</v>
      </c>
      <c r="E26" s="35" t="s">
        <v>50</v>
      </c>
      <c r="F26" s="35" t="s">
        <v>42</v>
      </c>
      <c r="G26" s="21">
        <f t="shared" si="0"/>
        <v>1997.1</v>
      </c>
      <c r="H26" s="32">
        <v>1997.1</v>
      </c>
      <c r="I26" s="36">
        <v>0</v>
      </c>
    </row>
    <row r="27" spans="1:9" ht="69" customHeight="1">
      <c r="A27" s="29" t="s">
        <v>43</v>
      </c>
      <c r="B27" s="5">
        <v>650</v>
      </c>
      <c r="C27" s="35" t="s">
        <v>27</v>
      </c>
      <c r="D27" s="35" t="s">
        <v>48</v>
      </c>
      <c r="E27" s="35" t="s">
        <v>50</v>
      </c>
      <c r="F27" s="35" t="s">
        <v>44</v>
      </c>
      <c r="G27" s="21">
        <f t="shared" si="0"/>
        <v>395.6</v>
      </c>
      <c r="H27" s="32">
        <v>395.6</v>
      </c>
      <c r="I27" s="36"/>
    </row>
    <row r="28" spans="1:9" ht="79.5" customHeight="1">
      <c r="A28" s="29" t="s">
        <v>45</v>
      </c>
      <c r="B28" s="5">
        <v>650</v>
      </c>
      <c r="C28" s="35" t="s">
        <v>27</v>
      </c>
      <c r="D28" s="35" t="s">
        <v>48</v>
      </c>
      <c r="E28" s="35" t="s">
        <v>50</v>
      </c>
      <c r="F28" s="35" t="s">
        <v>46</v>
      </c>
      <c r="G28" s="21">
        <f t="shared" si="0"/>
        <v>603.1</v>
      </c>
      <c r="H28" s="32">
        <v>603.1</v>
      </c>
      <c r="I28" s="36">
        <v>0</v>
      </c>
    </row>
    <row r="29" spans="1:9" ht="65.25" customHeight="1">
      <c r="A29" s="18" t="s">
        <v>51</v>
      </c>
      <c r="B29" s="19">
        <v>650</v>
      </c>
      <c r="C29" s="20" t="s">
        <v>27</v>
      </c>
      <c r="D29" s="20" t="s">
        <v>48</v>
      </c>
      <c r="E29" s="20" t="s">
        <v>52</v>
      </c>
      <c r="F29" s="20" t="s">
        <v>32</v>
      </c>
      <c r="G29" s="21">
        <f t="shared" si="0"/>
        <v>5360</v>
      </c>
      <c r="H29" s="21">
        <f>H30</f>
        <v>5360</v>
      </c>
      <c r="I29" s="21">
        <f>I30</f>
        <v>0</v>
      </c>
    </row>
    <row r="30" spans="1:9" ht="121.5" customHeight="1">
      <c r="A30" s="24" t="s">
        <v>37</v>
      </c>
      <c r="B30" s="25">
        <v>650</v>
      </c>
      <c r="C30" s="26" t="s">
        <v>27</v>
      </c>
      <c r="D30" s="26" t="s">
        <v>48</v>
      </c>
      <c r="E30" s="26" t="s">
        <v>52</v>
      </c>
      <c r="F30" s="26" t="s">
        <v>38</v>
      </c>
      <c r="G30" s="21">
        <f t="shared" si="0"/>
        <v>5360</v>
      </c>
      <c r="H30" s="27">
        <f>H31</f>
        <v>5360</v>
      </c>
      <c r="I30" s="27">
        <f>I31</f>
        <v>0</v>
      </c>
    </row>
    <row r="31" spans="1:9" ht="59.25" customHeight="1">
      <c r="A31" s="24" t="s">
        <v>39</v>
      </c>
      <c r="B31" s="25">
        <v>650</v>
      </c>
      <c r="C31" s="26" t="s">
        <v>27</v>
      </c>
      <c r="D31" s="26" t="s">
        <v>48</v>
      </c>
      <c r="E31" s="26" t="s">
        <v>52</v>
      </c>
      <c r="F31" s="26" t="s">
        <v>40</v>
      </c>
      <c r="G31" s="21">
        <f t="shared" si="0"/>
        <v>5360</v>
      </c>
      <c r="H31" s="27">
        <f>H32+H34+H33</f>
        <v>5360</v>
      </c>
      <c r="I31" s="27">
        <f>I32+I34</f>
        <v>0</v>
      </c>
    </row>
    <row r="32" spans="1:9" ht="48" customHeight="1">
      <c r="A32" s="29" t="s">
        <v>41</v>
      </c>
      <c r="B32" s="5">
        <v>650</v>
      </c>
      <c r="C32" s="35" t="s">
        <v>27</v>
      </c>
      <c r="D32" s="35" t="s">
        <v>48</v>
      </c>
      <c r="E32" s="35" t="s">
        <v>52</v>
      </c>
      <c r="F32" s="35" t="s">
        <v>42</v>
      </c>
      <c r="G32" s="21">
        <f t="shared" si="0"/>
        <v>3880</v>
      </c>
      <c r="H32" s="32">
        <v>3880</v>
      </c>
      <c r="I32" s="36"/>
    </row>
    <row r="33" spans="1:9" ht="68.25" customHeight="1">
      <c r="A33" s="29" t="s">
        <v>43</v>
      </c>
      <c r="B33" s="5">
        <v>650</v>
      </c>
      <c r="C33" s="35" t="s">
        <v>27</v>
      </c>
      <c r="D33" s="35" t="s">
        <v>48</v>
      </c>
      <c r="E33" s="35" t="s">
        <v>52</v>
      </c>
      <c r="F33" s="35" t="s">
        <v>44</v>
      </c>
      <c r="G33" s="21">
        <f t="shared" si="0"/>
        <v>310</v>
      </c>
      <c r="H33" s="32">
        <v>310</v>
      </c>
      <c r="I33" s="36"/>
    </row>
    <row r="34" spans="1:20" ht="81.75" customHeight="1">
      <c r="A34" s="29" t="s">
        <v>45</v>
      </c>
      <c r="B34" s="5">
        <v>650</v>
      </c>
      <c r="C34" s="35" t="s">
        <v>27</v>
      </c>
      <c r="D34" s="35" t="s">
        <v>48</v>
      </c>
      <c r="E34" s="35" t="s">
        <v>52</v>
      </c>
      <c r="F34" s="35" t="s">
        <v>46</v>
      </c>
      <c r="G34" s="21">
        <f t="shared" si="0"/>
        <v>1170</v>
      </c>
      <c r="H34" s="32">
        <v>1170</v>
      </c>
      <c r="I34" s="36">
        <v>0</v>
      </c>
      <c r="T34" s="15">
        <f>H18+H20+H26+H28+H32+H34</f>
        <v>8691.9</v>
      </c>
    </row>
    <row r="35" spans="1:20" ht="81" customHeight="1">
      <c r="A35" s="37" t="s">
        <v>53</v>
      </c>
      <c r="B35" s="38">
        <v>650</v>
      </c>
      <c r="C35" s="39" t="s">
        <v>27</v>
      </c>
      <c r="D35" s="39" t="s">
        <v>54</v>
      </c>
      <c r="E35" s="39" t="s">
        <v>55</v>
      </c>
      <c r="F35" s="39" t="s">
        <v>32</v>
      </c>
      <c r="G35" s="21">
        <f t="shared" si="0"/>
        <v>113.2</v>
      </c>
      <c r="H35" s="40">
        <f aca="true" t="shared" si="3" ref="H35:I38">H36</f>
        <v>113.2</v>
      </c>
      <c r="I35" s="40">
        <f t="shared" si="3"/>
        <v>0</v>
      </c>
      <c r="T35" s="1">
        <v>13.9</v>
      </c>
    </row>
    <row r="36" spans="1:9" ht="18.75">
      <c r="A36" s="28" t="s">
        <v>56</v>
      </c>
      <c r="B36" s="25">
        <v>650</v>
      </c>
      <c r="C36" s="26" t="s">
        <v>27</v>
      </c>
      <c r="D36" s="26" t="s">
        <v>54</v>
      </c>
      <c r="E36" s="26" t="s">
        <v>57</v>
      </c>
      <c r="F36" s="26" t="s">
        <v>32</v>
      </c>
      <c r="G36" s="21">
        <f t="shared" si="0"/>
        <v>113.2</v>
      </c>
      <c r="H36" s="27">
        <f t="shared" si="3"/>
        <v>113.2</v>
      </c>
      <c r="I36" s="27">
        <f t="shared" si="3"/>
        <v>0</v>
      </c>
    </row>
    <row r="37" spans="1:9" ht="112.5" customHeight="1">
      <c r="A37" s="24" t="s">
        <v>58</v>
      </c>
      <c r="B37" s="25">
        <v>650</v>
      </c>
      <c r="C37" s="26" t="s">
        <v>27</v>
      </c>
      <c r="D37" s="26" t="s">
        <v>54</v>
      </c>
      <c r="E37" s="26" t="s">
        <v>59</v>
      </c>
      <c r="F37" s="26" t="s">
        <v>32</v>
      </c>
      <c r="G37" s="21">
        <f t="shared" si="0"/>
        <v>113.2</v>
      </c>
      <c r="H37" s="27">
        <f t="shared" si="3"/>
        <v>113.2</v>
      </c>
      <c r="I37" s="27">
        <f t="shared" si="3"/>
        <v>0</v>
      </c>
    </row>
    <row r="38" spans="1:9" ht="36" customHeight="1">
      <c r="A38" s="24" t="s">
        <v>60</v>
      </c>
      <c r="B38" s="25">
        <v>650</v>
      </c>
      <c r="C38" s="26" t="s">
        <v>27</v>
      </c>
      <c r="D38" s="26" t="s">
        <v>54</v>
      </c>
      <c r="E38" s="26" t="s">
        <v>59</v>
      </c>
      <c r="F38" s="26" t="s">
        <v>61</v>
      </c>
      <c r="G38" s="21">
        <f t="shared" si="0"/>
        <v>113.2</v>
      </c>
      <c r="H38" s="27">
        <f t="shared" si="3"/>
        <v>113.2</v>
      </c>
      <c r="I38" s="27">
        <f t="shared" si="3"/>
        <v>0</v>
      </c>
    </row>
    <row r="39" spans="1:9" ht="36" customHeight="1">
      <c r="A39" s="29" t="s">
        <v>62</v>
      </c>
      <c r="B39" s="5">
        <v>650</v>
      </c>
      <c r="C39" s="41" t="s">
        <v>27</v>
      </c>
      <c r="D39" s="41" t="s">
        <v>54</v>
      </c>
      <c r="E39" s="35" t="s">
        <v>59</v>
      </c>
      <c r="F39" s="41" t="s">
        <v>63</v>
      </c>
      <c r="G39" s="21">
        <f t="shared" si="0"/>
        <v>113.2</v>
      </c>
      <c r="H39" s="36">
        <v>113.2</v>
      </c>
      <c r="I39" s="36">
        <v>0</v>
      </c>
    </row>
    <row r="40" spans="1:21" ht="36" customHeight="1" hidden="1">
      <c r="A40" s="37" t="s">
        <v>64</v>
      </c>
      <c r="B40" s="38">
        <v>650</v>
      </c>
      <c r="C40" s="39" t="s">
        <v>27</v>
      </c>
      <c r="D40" s="39" t="s">
        <v>65</v>
      </c>
      <c r="E40" s="39" t="s">
        <v>55</v>
      </c>
      <c r="F40" s="39" t="s">
        <v>32</v>
      </c>
      <c r="G40" s="21">
        <f t="shared" si="0"/>
        <v>0</v>
      </c>
      <c r="H40" s="40">
        <f>H41</f>
        <v>0</v>
      </c>
      <c r="I40" s="40">
        <f>I41</f>
        <v>0</v>
      </c>
      <c r="U40" s="42"/>
    </row>
    <row r="41" spans="1:21" ht="36" customHeight="1" hidden="1">
      <c r="A41" s="28" t="s">
        <v>56</v>
      </c>
      <c r="B41" s="25">
        <v>650</v>
      </c>
      <c r="C41" s="26" t="s">
        <v>27</v>
      </c>
      <c r="D41" s="26" t="s">
        <v>65</v>
      </c>
      <c r="E41" s="26" t="s">
        <v>57</v>
      </c>
      <c r="F41" s="26" t="s">
        <v>32</v>
      </c>
      <c r="G41" s="21">
        <f t="shared" si="0"/>
        <v>0</v>
      </c>
      <c r="H41" s="27">
        <f>H42</f>
        <v>0</v>
      </c>
      <c r="I41" s="27">
        <f>I42</f>
        <v>0</v>
      </c>
      <c r="U41" s="42"/>
    </row>
    <row r="42" spans="1:21" ht="36" customHeight="1" hidden="1">
      <c r="A42" s="24" t="s">
        <v>64</v>
      </c>
      <c r="B42" s="25">
        <v>650</v>
      </c>
      <c r="C42" s="26" t="s">
        <v>27</v>
      </c>
      <c r="D42" s="26" t="s">
        <v>65</v>
      </c>
      <c r="E42" s="26" t="s">
        <v>66</v>
      </c>
      <c r="F42" s="26" t="s">
        <v>32</v>
      </c>
      <c r="G42" s="21">
        <f t="shared" si="0"/>
        <v>0</v>
      </c>
      <c r="H42" s="27">
        <f>H44</f>
        <v>0</v>
      </c>
      <c r="I42" s="27">
        <f>I44</f>
        <v>0</v>
      </c>
      <c r="U42" s="42"/>
    </row>
    <row r="43" spans="1:21" ht="36" customHeight="1" hidden="1">
      <c r="A43" s="24" t="s">
        <v>67</v>
      </c>
      <c r="B43" s="25">
        <v>650</v>
      </c>
      <c r="C43" s="26" t="s">
        <v>27</v>
      </c>
      <c r="D43" s="26" t="s">
        <v>65</v>
      </c>
      <c r="E43" s="26" t="s">
        <v>66</v>
      </c>
      <c r="F43" s="26" t="s">
        <v>68</v>
      </c>
      <c r="G43" s="21">
        <f t="shared" si="0"/>
        <v>0</v>
      </c>
      <c r="H43" s="27">
        <f>H44</f>
        <v>0</v>
      </c>
      <c r="I43" s="27"/>
      <c r="U43" s="42"/>
    </row>
    <row r="44" spans="1:21" ht="36" customHeight="1" hidden="1">
      <c r="A44" s="24" t="s">
        <v>69</v>
      </c>
      <c r="B44" s="25">
        <v>650</v>
      </c>
      <c r="C44" s="26" t="s">
        <v>27</v>
      </c>
      <c r="D44" s="26" t="s">
        <v>65</v>
      </c>
      <c r="E44" s="26" t="s">
        <v>66</v>
      </c>
      <c r="F44" s="26" t="s">
        <v>70</v>
      </c>
      <c r="G44" s="21">
        <f t="shared" si="0"/>
        <v>0</v>
      </c>
      <c r="H44" s="27">
        <f>H45</f>
        <v>0</v>
      </c>
      <c r="I44" s="27">
        <f>I45</f>
        <v>0</v>
      </c>
      <c r="U44" s="42"/>
    </row>
    <row r="45" spans="1:21" ht="36" customHeight="1" hidden="1">
      <c r="A45" s="43" t="s">
        <v>71</v>
      </c>
      <c r="B45" s="44">
        <v>650</v>
      </c>
      <c r="C45" s="41" t="s">
        <v>27</v>
      </c>
      <c r="D45" s="41" t="s">
        <v>65</v>
      </c>
      <c r="E45" s="41" t="s">
        <v>66</v>
      </c>
      <c r="F45" s="41" t="s">
        <v>32</v>
      </c>
      <c r="G45" s="21">
        <f t="shared" si="0"/>
        <v>0</v>
      </c>
      <c r="H45" s="36">
        <v>0</v>
      </c>
      <c r="I45" s="36">
        <v>0</v>
      </c>
      <c r="U45" s="42"/>
    </row>
    <row r="46" spans="1:21" ht="36" customHeight="1" hidden="1">
      <c r="A46" s="43" t="s">
        <v>69</v>
      </c>
      <c r="B46" s="44">
        <v>650</v>
      </c>
      <c r="C46" s="41" t="s">
        <v>27</v>
      </c>
      <c r="D46" s="41" t="s">
        <v>65</v>
      </c>
      <c r="E46" s="41" t="s">
        <v>66</v>
      </c>
      <c r="F46" s="41" t="s">
        <v>70</v>
      </c>
      <c r="G46" s="21">
        <f t="shared" si="0"/>
        <v>0</v>
      </c>
      <c r="H46" s="36">
        <v>0</v>
      </c>
      <c r="I46" s="36"/>
      <c r="U46" s="42"/>
    </row>
    <row r="47" spans="1:29" ht="36" customHeight="1">
      <c r="A47" s="45" t="s">
        <v>72</v>
      </c>
      <c r="B47" s="46">
        <v>650</v>
      </c>
      <c r="C47" s="47" t="s">
        <v>27</v>
      </c>
      <c r="D47" s="46">
        <v>13</v>
      </c>
      <c r="E47" s="48" t="s">
        <v>34</v>
      </c>
      <c r="F47" s="48" t="s">
        <v>32</v>
      </c>
      <c r="G47" s="21">
        <f t="shared" si="0"/>
        <v>1182.3</v>
      </c>
      <c r="H47" s="49">
        <f>H48</f>
        <v>1182.3</v>
      </c>
      <c r="I47" s="49">
        <f>I48</f>
        <v>0</v>
      </c>
      <c r="X47" s="50"/>
      <c r="Y47" s="50"/>
      <c r="Z47" s="50"/>
      <c r="AA47" s="50"/>
      <c r="AB47" s="50"/>
      <c r="AC47" s="50"/>
    </row>
    <row r="48" spans="1:29" ht="93.75">
      <c r="A48" s="24" t="s">
        <v>73</v>
      </c>
      <c r="B48" s="51">
        <v>650</v>
      </c>
      <c r="C48" s="52" t="s">
        <v>27</v>
      </c>
      <c r="D48" s="51">
        <v>13</v>
      </c>
      <c r="E48" s="53" t="s">
        <v>34</v>
      </c>
      <c r="F48" s="53" t="s">
        <v>32</v>
      </c>
      <c r="G48" s="21">
        <f t="shared" si="0"/>
        <v>1182.3</v>
      </c>
      <c r="H48" s="27">
        <f>H49</f>
        <v>1182.3</v>
      </c>
      <c r="I48" s="27">
        <f>I49</f>
        <v>0</v>
      </c>
      <c r="X48" s="54"/>
      <c r="Y48" s="55"/>
      <c r="Z48" s="56"/>
      <c r="AA48" s="56"/>
      <c r="AB48" s="56"/>
      <c r="AC48" s="56"/>
    </row>
    <row r="49" spans="1:29" ht="36" customHeight="1">
      <c r="A49" s="24" t="s">
        <v>74</v>
      </c>
      <c r="B49" s="51">
        <v>650</v>
      </c>
      <c r="C49" s="52" t="s">
        <v>27</v>
      </c>
      <c r="D49" s="51">
        <v>13</v>
      </c>
      <c r="E49" s="53" t="s">
        <v>75</v>
      </c>
      <c r="F49" s="53" t="s">
        <v>32</v>
      </c>
      <c r="G49" s="21">
        <f t="shared" si="0"/>
        <v>1182.3</v>
      </c>
      <c r="H49" s="27">
        <f>+H50+H53</f>
        <v>1182.3</v>
      </c>
      <c r="I49" s="27">
        <f>I50+I53</f>
        <v>0</v>
      </c>
      <c r="X49" s="54"/>
      <c r="Y49" s="55"/>
      <c r="Z49" s="56"/>
      <c r="AA49" s="56"/>
      <c r="AB49" s="56"/>
      <c r="AC49" s="56"/>
    </row>
    <row r="50" spans="1:29" ht="56.25" customHeight="1">
      <c r="A50" s="24" t="s">
        <v>76</v>
      </c>
      <c r="B50" s="51">
        <v>650</v>
      </c>
      <c r="C50" s="52" t="s">
        <v>27</v>
      </c>
      <c r="D50" s="51">
        <v>13</v>
      </c>
      <c r="E50" s="53" t="s">
        <v>75</v>
      </c>
      <c r="F50" s="51">
        <v>200</v>
      </c>
      <c r="G50" s="21">
        <f t="shared" si="0"/>
        <v>1127.3</v>
      </c>
      <c r="H50" s="27">
        <f>H51</f>
        <v>1127.3</v>
      </c>
      <c r="I50" s="27">
        <f>I51</f>
        <v>0</v>
      </c>
      <c r="X50" s="50"/>
      <c r="Y50" s="50"/>
      <c r="Z50" s="50"/>
      <c r="AA50" s="50"/>
      <c r="AB50" s="50"/>
      <c r="AC50" s="50"/>
    </row>
    <row r="51" spans="1:9" ht="66.75" customHeight="1">
      <c r="A51" s="24" t="s">
        <v>77</v>
      </c>
      <c r="B51" s="51">
        <v>650</v>
      </c>
      <c r="C51" s="52" t="s">
        <v>27</v>
      </c>
      <c r="D51" s="51">
        <v>13</v>
      </c>
      <c r="E51" s="53" t="s">
        <v>75</v>
      </c>
      <c r="F51" s="51">
        <v>240</v>
      </c>
      <c r="G51" s="21">
        <f t="shared" si="0"/>
        <v>1127.3</v>
      </c>
      <c r="H51" s="27">
        <f>H52</f>
        <v>1127.3</v>
      </c>
      <c r="I51" s="27">
        <f>I52</f>
        <v>0</v>
      </c>
    </row>
    <row r="52" spans="1:9" ht="71.25" customHeight="1">
      <c r="A52" s="29" t="s">
        <v>78</v>
      </c>
      <c r="B52" s="57">
        <v>650</v>
      </c>
      <c r="C52" s="58" t="s">
        <v>27</v>
      </c>
      <c r="D52" s="57">
        <v>13</v>
      </c>
      <c r="E52" s="59" t="s">
        <v>75</v>
      </c>
      <c r="F52" s="57">
        <v>244</v>
      </c>
      <c r="G52" s="21">
        <f t="shared" si="0"/>
        <v>1127.3</v>
      </c>
      <c r="H52" s="36">
        <v>1127.3</v>
      </c>
      <c r="I52" s="36">
        <v>0</v>
      </c>
    </row>
    <row r="53" spans="1:9" ht="36" customHeight="1">
      <c r="A53" s="24" t="s">
        <v>67</v>
      </c>
      <c r="B53" s="51">
        <v>650</v>
      </c>
      <c r="C53" s="52" t="s">
        <v>27</v>
      </c>
      <c r="D53" s="51">
        <v>13</v>
      </c>
      <c r="E53" s="53" t="s">
        <v>75</v>
      </c>
      <c r="F53" s="51">
        <v>800</v>
      </c>
      <c r="G53" s="21">
        <f t="shared" si="0"/>
        <v>55</v>
      </c>
      <c r="H53" s="27">
        <f>H54</f>
        <v>55</v>
      </c>
      <c r="I53" s="27">
        <f>I54</f>
        <v>0</v>
      </c>
    </row>
    <row r="54" spans="1:9" ht="36" customHeight="1">
      <c r="A54" s="24" t="s">
        <v>79</v>
      </c>
      <c r="B54" s="51">
        <v>650</v>
      </c>
      <c r="C54" s="52" t="s">
        <v>27</v>
      </c>
      <c r="D54" s="51">
        <v>13</v>
      </c>
      <c r="E54" s="53" t="s">
        <v>75</v>
      </c>
      <c r="F54" s="51">
        <v>850</v>
      </c>
      <c r="G54" s="21">
        <f t="shared" si="0"/>
        <v>55</v>
      </c>
      <c r="H54" s="27">
        <f>H55+H56+H57</f>
        <v>55</v>
      </c>
      <c r="I54" s="27">
        <f>I55+I56</f>
        <v>0</v>
      </c>
    </row>
    <row r="55" spans="1:9" ht="42" customHeight="1">
      <c r="A55" s="29" t="s">
        <v>80</v>
      </c>
      <c r="B55" s="57">
        <v>650</v>
      </c>
      <c r="C55" s="58" t="s">
        <v>27</v>
      </c>
      <c r="D55" s="57">
        <v>13</v>
      </c>
      <c r="E55" s="59" t="s">
        <v>75</v>
      </c>
      <c r="F55" s="57">
        <v>851</v>
      </c>
      <c r="G55" s="21">
        <f t="shared" si="0"/>
        <v>35</v>
      </c>
      <c r="H55" s="36">
        <v>35</v>
      </c>
      <c r="I55" s="36">
        <v>0</v>
      </c>
    </row>
    <row r="56" spans="1:20" ht="36" customHeight="1">
      <c r="A56" s="29" t="s">
        <v>81</v>
      </c>
      <c r="B56" s="57">
        <v>650</v>
      </c>
      <c r="C56" s="58" t="s">
        <v>27</v>
      </c>
      <c r="D56" s="57">
        <v>13</v>
      </c>
      <c r="E56" s="59" t="s">
        <v>75</v>
      </c>
      <c r="F56" s="57">
        <v>852</v>
      </c>
      <c r="G56" s="21">
        <f t="shared" si="0"/>
        <v>5</v>
      </c>
      <c r="H56" s="36">
        <v>5</v>
      </c>
      <c r="I56" s="36">
        <v>0</v>
      </c>
      <c r="T56" s="1" t="s">
        <v>82</v>
      </c>
    </row>
    <row r="57" spans="1:9" ht="36" customHeight="1">
      <c r="A57" s="29" t="s">
        <v>83</v>
      </c>
      <c r="B57" s="57">
        <v>650</v>
      </c>
      <c r="C57" s="58" t="s">
        <v>27</v>
      </c>
      <c r="D57" s="57">
        <v>13</v>
      </c>
      <c r="E57" s="59" t="s">
        <v>75</v>
      </c>
      <c r="F57" s="57">
        <v>853</v>
      </c>
      <c r="G57" s="21">
        <f t="shared" si="0"/>
        <v>15</v>
      </c>
      <c r="H57" s="36">
        <v>15</v>
      </c>
      <c r="I57" s="36"/>
    </row>
    <row r="58" spans="1:9" ht="53.25" customHeight="1">
      <c r="A58" s="60" t="s">
        <v>84</v>
      </c>
      <c r="B58" s="61">
        <v>650</v>
      </c>
      <c r="C58" s="62" t="s">
        <v>30</v>
      </c>
      <c r="D58" s="62" t="s">
        <v>85</v>
      </c>
      <c r="E58" s="62" t="s">
        <v>31</v>
      </c>
      <c r="F58" s="62" t="s">
        <v>32</v>
      </c>
      <c r="G58" s="21">
        <f t="shared" si="0"/>
        <v>217.79999999999998</v>
      </c>
      <c r="H58" s="63">
        <f aca="true" t="shared" si="4" ref="H58:I60">H59</f>
        <v>0</v>
      </c>
      <c r="I58" s="63">
        <f t="shared" si="4"/>
        <v>217.79999999999998</v>
      </c>
    </row>
    <row r="59" spans="1:9" ht="56.25" customHeight="1">
      <c r="A59" s="28" t="s">
        <v>56</v>
      </c>
      <c r="B59" s="51">
        <v>650</v>
      </c>
      <c r="C59" s="52" t="s">
        <v>30</v>
      </c>
      <c r="D59" s="52" t="s">
        <v>85</v>
      </c>
      <c r="E59" s="51">
        <v>7000000000</v>
      </c>
      <c r="F59" s="52" t="s">
        <v>32</v>
      </c>
      <c r="G59" s="21">
        <f t="shared" si="0"/>
        <v>217.79999999999998</v>
      </c>
      <c r="H59" s="27">
        <f t="shared" si="4"/>
        <v>0</v>
      </c>
      <c r="I59" s="27">
        <f t="shared" si="4"/>
        <v>217.79999999999998</v>
      </c>
    </row>
    <row r="60" spans="1:9" ht="56.25" customHeight="1">
      <c r="A60" s="24" t="s">
        <v>86</v>
      </c>
      <c r="B60" s="51">
        <v>650</v>
      </c>
      <c r="C60" s="52" t="s">
        <v>30</v>
      </c>
      <c r="D60" s="52" t="s">
        <v>85</v>
      </c>
      <c r="E60" s="51">
        <v>7000051180</v>
      </c>
      <c r="F60" s="52" t="s">
        <v>32</v>
      </c>
      <c r="G60" s="21">
        <f t="shared" si="0"/>
        <v>217.79999999999998</v>
      </c>
      <c r="H60" s="27">
        <f t="shared" si="4"/>
        <v>0</v>
      </c>
      <c r="I60" s="27">
        <f t="shared" si="4"/>
        <v>217.79999999999998</v>
      </c>
    </row>
    <row r="61" spans="1:9" ht="112.5" customHeight="1">
      <c r="A61" s="24" t="s">
        <v>37</v>
      </c>
      <c r="B61" s="51">
        <v>650</v>
      </c>
      <c r="C61" s="52" t="s">
        <v>30</v>
      </c>
      <c r="D61" s="52" t="s">
        <v>85</v>
      </c>
      <c r="E61" s="51">
        <v>7000051180</v>
      </c>
      <c r="F61" s="51">
        <v>100</v>
      </c>
      <c r="G61" s="21">
        <f t="shared" si="0"/>
        <v>217.79999999999998</v>
      </c>
      <c r="H61" s="27">
        <v>0</v>
      </c>
      <c r="I61" s="27">
        <f>I62+I65</f>
        <v>217.79999999999998</v>
      </c>
    </row>
    <row r="62" spans="1:9" ht="45.75" customHeight="1">
      <c r="A62" s="24" t="s">
        <v>39</v>
      </c>
      <c r="B62" s="51">
        <v>650</v>
      </c>
      <c r="C62" s="52" t="s">
        <v>30</v>
      </c>
      <c r="D62" s="52" t="s">
        <v>85</v>
      </c>
      <c r="E62" s="51">
        <v>7000051180</v>
      </c>
      <c r="F62" s="51">
        <v>120</v>
      </c>
      <c r="G62" s="21">
        <f t="shared" si="0"/>
        <v>217.6</v>
      </c>
      <c r="H62" s="27">
        <v>0</v>
      </c>
      <c r="I62" s="27">
        <f>I63+I64</f>
        <v>217.6</v>
      </c>
    </row>
    <row r="63" spans="1:9" ht="45" customHeight="1">
      <c r="A63" s="29" t="s">
        <v>41</v>
      </c>
      <c r="B63" s="57">
        <v>650</v>
      </c>
      <c r="C63" s="58" t="s">
        <v>30</v>
      </c>
      <c r="D63" s="58" t="s">
        <v>85</v>
      </c>
      <c r="E63" s="57">
        <v>7000051180</v>
      </c>
      <c r="F63" s="57">
        <v>121</v>
      </c>
      <c r="G63" s="21">
        <f t="shared" si="0"/>
        <v>167.1</v>
      </c>
      <c r="H63" s="36">
        <v>0</v>
      </c>
      <c r="I63" s="36">
        <v>167.1</v>
      </c>
    </row>
    <row r="64" spans="1:9" ht="80.25" customHeight="1">
      <c r="A64" s="29" t="s">
        <v>45</v>
      </c>
      <c r="B64" s="57">
        <v>650</v>
      </c>
      <c r="C64" s="58" t="s">
        <v>30</v>
      </c>
      <c r="D64" s="58" t="s">
        <v>85</v>
      </c>
      <c r="E64" s="57">
        <v>7000051180</v>
      </c>
      <c r="F64" s="57">
        <v>129</v>
      </c>
      <c r="G64" s="21">
        <f t="shared" si="0"/>
        <v>50.5</v>
      </c>
      <c r="H64" s="36">
        <v>0</v>
      </c>
      <c r="I64" s="36">
        <v>50.5</v>
      </c>
    </row>
    <row r="65" spans="1:9" ht="57.75" customHeight="1">
      <c r="A65" s="24" t="s">
        <v>76</v>
      </c>
      <c r="B65" s="51">
        <v>650</v>
      </c>
      <c r="C65" s="52" t="s">
        <v>30</v>
      </c>
      <c r="D65" s="51" t="s">
        <v>85</v>
      </c>
      <c r="E65" s="51">
        <v>7000051180</v>
      </c>
      <c r="F65" s="51">
        <v>200</v>
      </c>
      <c r="G65" s="21">
        <f t="shared" si="0"/>
        <v>0.2</v>
      </c>
      <c r="H65" s="27">
        <f>H66</f>
        <v>0</v>
      </c>
      <c r="I65" s="27">
        <f>I66</f>
        <v>0.2</v>
      </c>
    </row>
    <row r="66" spans="1:9" ht="63" customHeight="1">
      <c r="A66" s="24" t="s">
        <v>77</v>
      </c>
      <c r="B66" s="51">
        <v>650</v>
      </c>
      <c r="C66" s="52" t="s">
        <v>30</v>
      </c>
      <c r="D66" s="51" t="s">
        <v>85</v>
      </c>
      <c r="E66" s="51">
        <v>7000051180</v>
      </c>
      <c r="F66" s="51">
        <v>240</v>
      </c>
      <c r="G66" s="21">
        <f t="shared" si="0"/>
        <v>0.2</v>
      </c>
      <c r="H66" s="27">
        <f>H67</f>
        <v>0</v>
      </c>
      <c r="I66" s="27">
        <f>I67</f>
        <v>0.2</v>
      </c>
    </row>
    <row r="67" spans="1:9" ht="69" customHeight="1">
      <c r="A67" s="29" t="s">
        <v>78</v>
      </c>
      <c r="B67" s="57">
        <v>650</v>
      </c>
      <c r="C67" s="58" t="s">
        <v>30</v>
      </c>
      <c r="D67" s="57" t="s">
        <v>85</v>
      </c>
      <c r="E67" s="57">
        <v>7000051180</v>
      </c>
      <c r="F67" s="57">
        <v>244</v>
      </c>
      <c r="G67" s="21">
        <f t="shared" si="0"/>
        <v>0.2</v>
      </c>
      <c r="H67" s="36">
        <v>0</v>
      </c>
      <c r="I67" s="36">
        <v>0.2</v>
      </c>
    </row>
    <row r="68" spans="1:9" ht="37.5" customHeight="1">
      <c r="A68" s="64" t="s">
        <v>87</v>
      </c>
      <c r="B68" s="65">
        <v>650</v>
      </c>
      <c r="C68" s="66" t="s">
        <v>85</v>
      </c>
      <c r="D68" s="66" t="s">
        <v>28</v>
      </c>
      <c r="E68" s="66" t="s">
        <v>31</v>
      </c>
      <c r="F68" s="66" t="s">
        <v>32</v>
      </c>
      <c r="G68" s="21">
        <f t="shared" si="0"/>
        <v>98.1</v>
      </c>
      <c r="H68" s="63">
        <f>H69+H81+H94</f>
        <v>87.19999999999999</v>
      </c>
      <c r="I68" s="63">
        <f>I69+I81+I94</f>
        <v>10.9</v>
      </c>
    </row>
    <row r="69" spans="1:9" ht="37.5" customHeight="1">
      <c r="A69" s="29" t="s">
        <v>88</v>
      </c>
      <c r="B69" s="57">
        <v>650</v>
      </c>
      <c r="C69" s="58" t="s">
        <v>85</v>
      </c>
      <c r="D69" s="58" t="s">
        <v>48</v>
      </c>
      <c r="E69" s="58" t="s">
        <v>31</v>
      </c>
      <c r="F69" s="58" t="s">
        <v>32</v>
      </c>
      <c r="G69" s="21">
        <f t="shared" si="0"/>
        <v>10.9</v>
      </c>
      <c r="H69" s="36">
        <f>H70</f>
        <v>0</v>
      </c>
      <c r="I69" s="36">
        <f>I70</f>
        <v>10.9</v>
      </c>
    </row>
    <row r="70" spans="1:9" ht="76.5" customHeight="1">
      <c r="A70" s="67" t="s">
        <v>89</v>
      </c>
      <c r="B70" s="51">
        <v>650</v>
      </c>
      <c r="C70" s="52" t="s">
        <v>85</v>
      </c>
      <c r="D70" s="52" t="s">
        <v>48</v>
      </c>
      <c r="E70" s="52" t="s">
        <v>90</v>
      </c>
      <c r="F70" s="52" t="s">
        <v>32</v>
      </c>
      <c r="G70" s="21">
        <f t="shared" si="0"/>
        <v>10.9</v>
      </c>
      <c r="H70" s="27">
        <f>H71</f>
        <v>0</v>
      </c>
      <c r="I70" s="27">
        <f>I71</f>
        <v>10.9</v>
      </c>
    </row>
    <row r="71" spans="1:9" s="68" customFormat="1" ht="65.25" customHeight="1">
      <c r="A71" s="24" t="s">
        <v>91</v>
      </c>
      <c r="B71" s="51">
        <v>650</v>
      </c>
      <c r="C71" s="52" t="s">
        <v>85</v>
      </c>
      <c r="D71" s="52" t="s">
        <v>48</v>
      </c>
      <c r="E71" s="52" t="s">
        <v>90</v>
      </c>
      <c r="F71" s="52" t="s">
        <v>32</v>
      </c>
      <c r="G71" s="21">
        <f t="shared" si="0"/>
        <v>10.9</v>
      </c>
      <c r="H71" s="27">
        <v>0</v>
      </c>
      <c r="I71" s="27">
        <f>I72</f>
        <v>10.9</v>
      </c>
    </row>
    <row r="72" spans="1:9" s="68" customFormat="1" ht="69" customHeight="1">
      <c r="A72" s="24" t="s">
        <v>91</v>
      </c>
      <c r="B72" s="51">
        <v>650</v>
      </c>
      <c r="C72" s="52" t="s">
        <v>85</v>
      </c>
      <c r="D72" s="52" t="s">
        <v>48</v>
      </c>
      <c r="E72" s="52" t="s">
        <v>92</v>
      </c>
      <c r="F72" s="52" t="s">
        <v>32</v>
      </c>
      <c r="G72" s="21">
        <f t="shared" si="0"/>
        <v>10.9</v>
      </c>
      <c r="H72" s="27">
        <f>H73</f>
        <v>0</v>
      </c>
      <c r="I72" s="27">
        <f>I73</f>
        <v>10.9</v>
      </c>
    </row>
    <row r="73" spans="1:9" s="68" customFormat="1" ht="147" customHeight="1">
      <c r="A73" s="24" t="s">
        <v>93</v>
      </c>
      <c r="B73" s="51">
        <v>650</v>
      </c>
      <c r="C73" s="52" t="s">
        <v>85</v>
      </c>
      <c r="D73" s="52" t="s">
        <v>48</v>
      </c>
      <c r="E73" s="52" t="s">
        <v>94</v>
      </c>
      <c r="F73" s="52" t="s">
        <v>32</v>
      </c>
      <c r="G73" s="21">
        <f t="shared" si="0"/>
        <v>10.9</v>
      </c>
      <c r="H73" s="27">
        <v>0</v>
      </c>
      <c r="I73" s="27">
        <f>I74+I78</f>
        <v>10.9</v>
      </c>
    </row>
    <row r="74" spans="1:9" s="68" customFormat="1" ht="118.5" customHeight="1">
      <c r="A74" s="24" t="s">
        <v>37</v>
      </c>
      <c r="B74" s="51">
        <v>650</v>
      </c>
      <c r="C74" s="52" t="s">
        <v>85</v>
      </c>
      <c r="D74" s="52" t="s">
        <v>48</v>
      </c>
      <c r="E74" s="52" t="s">
        <v>94</v>
      </c>
      <c r="F74" s="52">
        <v>100</v>
      </c>
      <c r="G74" s="21">
        <f t="shared" si="0"/>
        <v>10.9</v>
      </c>
      <c r="H74" s="27">
        <v>0</v>
      </c>
      <c r="I74" s="27">
        <f>I75</f>
        <v>10.9</v>
      </c>
    </row>
    <row r="75" spans="1:9" ht="48" customHeight="1">
      <c r="A75" s="24" t="s">
        <v>39</v>
      </c>
      <c r="B75" s="51">
        <v>650</v>
      </c>
      <c r="C75" s="52" t="s">
        <v>85</v>
      </c>
      <c r="D75" s="52" t="s">
        <v>48</v>
      </c>
      <c r="E75" s="52" t="s">
        <v>94</v>
      </c>
      <c r="F75" s="52">
        <v>120</v>
      </c>
      <c r="G75" s="21">
        <f t="shared" si="0"/>
        <v>10.9</v>
      </c>
      <c r="H75" s="27">
        <f>SUM(H76:H79)</f>
        <v>0</v>
      </c>
      <c r="I75" s="27">
        <f>I76+I77</f>
        <v>10.9</v>
      </c>
    </row>
    <row r="76" spans="1:9" ht="50.25" customHeight="1">
      <c r="A76" s="29" t="s">
        <v>41</v>
      </c>
      <c r="B76" s="57">
        <v>650</v>
      </c>
      <c r="C76" s="58" t="s">
        <v>85</v>
      </c>
      <c r="D76" s="58" t="s">
        <v>48</v>
      </c>
      <c r="E76" s="58" t="s">
        <v>94</v>
      </c>
      <c r="F76" s="58">
        <v>121</v>
      </c>
      <c r="G76" s="21">
        <f t="shared" si="0"/>
        <v>8.4</v>
      </c>
      <c r="H76" s="69">
        <v>0</v>
      </c>
      <c r="I76" s="69">
        <v>8.4</v>
      </c>
    </row>
    <row r="77" spans="1:9" ht="82.5" customHeight="1">
      <c r="A77" s="29" t="s">
        <v>45</v>
      </c>
      <c r="B77" s="57">
        <v>650</v>
      </c>
      <c r="C77" s="58" t="s">
        <v>85</v>
      </c>
      <c r="D77" s="58" t="s">
        <v>48</v>
      </c>
      <c r="E77" s="58" t="s">
        <v>94</v>
      </c>
      <c r="F77" s="58">
        <v>129</v>
      </c>
      <c r="G77" s="21">
        <f t="shared" si="0"/>
        <v>2.5</v>
      </c>
      <c r="H77" s="69">
        <v>0</v>
      </c>
      <c r="I77" s="69">
        <v>2.5</v>
      </c>
    </row>
    <row r="78" spans="1:9" ht="58.5" customHeight="1" hidden="1">
      <c r="A78" s="24" t="s">
        <v>76</v>
      </c>
      <c r="B78" s="51">
        <v>650</v>
      </c>
      <c r="C78" s="52" t="s">
        <v>85</v>
      </c>
      <c r="D78" s="52" t="s">
        <v>48</v>
      </c>
      <c r="E78" s="52" t="s">
        <v>94</v>
      </c>
      <c r="F78" s="52">
        <v>200</v>
      </c>
      <c r="G78" s="21">
        <f t="shared" si="0"/>
        <v>0</v>
      </c>
      <c r="H78" s="70">
        <v>0</v>
      </c>
      <c r="I78" s="70">
        <f>I79</f>
        <v>0</v>
      </c>
    </row>
    <row r="79" spans="1:9" ht="60" customHeight="1" hidden="1">
      <c r="A79" s="24" t="s">
        <v>77</v>
      </c>
      <c r="B79" s="51">
        <v>650</v>
      </c>
      <c r="C79" s="52" t="s">
        <v>85</v>
      </c>
      <c r="D79" s="52" t="s">
        <v>48</v>
      </c>
      <c r="E79" s="52" t="s">
        <v>94</v>
      </c>
      <c r="F79" s="52">
        <v>240</v>
      </c>
      <c r="G79" s="21">
        <f t="shared" si="0"/>
        <v>0</v>
      </c>
      <c r="H79" s="70">
        <v>0</v>
      </c>
      <c r="I79" s="70">
        <f>I80</f>
        <v>0</v>
      </c>
    </row>
    <row r="80" spans="1:9" ht="60.75" customHeight="1" hidden="1">
      <c r="A80" s="29" t="s">
        <v>78</v>
      </c>
      <c r="B80" s="58">
        <v>650</v>
      </c>
      <c r="C80" s="58" t="s">
        <v>85</v>
      </c>
      <c r="D80" s="58" t="s">
        <v>48</v>
      </c>
      <c r="E80" s="58" t="s">
        <v>94</v>
      </c>
      <c r="F80" s="58">
        <v>244</v>
      </c>
      <c r="G80" s="21">
        <f t="shared" si="0"/>
        <v>0</v>
      </c>
      <c r="H80" s="69">
        <v>0</v>
      </c>
      <c r="I80" s="69">
        <v>0</v>
      </c>
    </row>
    <row r="81" spans="1:9" ht="80.25" customHeight="1">
      <c r="A81" s="24" t="s">
        <v>95</v>
      </c>
      <c r="B81" s="52">
        <v>650</v>
      </c>
      <c r="C81" s="52" t="s">
        <v>85</v>
      </c>
      <c r="D81" s="52" t="s">
        <v>96</v>
      </c>
      <c r="E81" s="52" t="s">
        <v>97</v>
      </c>
      <c r="F81" s="52" t="s">
        <v>32</v>
      </c>
      <c r="G81" s="21">
        <f t="shared" si="0"/>
        <v>64.3</v>
      </c>
      <c r="H81" s="70">
        <f>H82+H90</f>
        <v>64.3</v>
      </c>
      <c r="I81" s="70">
        <v>0</v>
      </c>
    </row>
    <row r="82" spans="1:9" ht="93.75">
      <c r="A82" s="71" t="s">
        <v>98</v>
      </c>
      <c r="B82" s="58">
        <v>650</v>
      </c>
      <c r="C82" s="58" t="s">
        <v>85</v>
      </c>
      <c r="D82" s="58" t="s">
        <v>96</v>
      </c>
      <c r="E82" s="58">
        <v>1400000000</v>
      </c>
      <c r="F82" s="58" t="s">
        <v>32</v>
      </c>
      <c r="G82" s="21">
        <f t="shared" si="0"/>
        <v>14.3</v>
      </c>
      <c r="H82" s="69">
        <f aca="true" t="shared" si="5" ref="H82:I85">H83</f>
        <v>14.3</v>
      </c>
      <c r="I82" s="69">
        <f t="shared" si="5"/>
        <v>0</v>
      </c>
    </row>
    <row r="83" spans="1:9" ht="27.75" customHeight="1">
      <c r="A83" s="29" t="s">
        <v>74</v>
      </c>
      <c r="B83" s="58">
        <v>650</v>
      </c>
      <c r="C83" s="58" t="s">
        <v>85</v>
      </c>
      <c r="D83" s="58" t="s">
        <v>96</v>
      </c>
      <c r="E83" s="58">
        <v>1400099990</v>
      </c>
      <c r="F83" s="58" t="s">
        <v>32</v>
      </c>
      <c r="G83" s="21">
        <f t="shared" si="0"/>
        <v>14.3</v>
      </c>
      <c r="H83" s="69">
        <f t="shared" si="5"/>
        <v>14.3</v>
      </c>
      <c r="I83" s="69">
        <f t="shared" si="5"/>
        <v>0</v>
      </c>
    </row>
    <row r="84" spans="1:9" ht="56.25" customHeight="1">
      <c r="A84" s="29" t="s">
        <v>76</v>
      </c>
      <c r="B84" s="58">
        <v>650</v>
      </c>
      <c r="C84" s="58" t="s">
        <v>85</v>
      </c>
      <c r="D84" s="58" t="s">
        <v>96</v>
      </c>
      <c r="E84" s="58">
        <v>1400099990</v>
      </c>
      <c r="F84" s="58">
        <v>200</v>
      </c>
      <c r="G84" s="21">
        <f t="shared" si="0"/>
        <v>14.3</v>
      </c>
      <c r="H84" s="69">
        <f t="shared" si="5"/>
        <v>14.3</v>
      </c>
      <c r="I84" s="69">
        <f t="shared" si="5"/>
        <v>0</v>
      </c>
    </row>
    <row r="85" spans="1:9" ht="57.75" customHeight="1">
      <c r="A85" s="29" t="s">
        <v>77</v>
      </c>
      <c r="B85" s="58">
        <v>650</v>
      </c>
      <c r="C85" s="58" t="s">
        <v>85</v>
      </c>
      <c r="D85" s="58" t="s">
        <v>96</v>
      </c>
      <c r="E85" s="58">
        <v>1400099990</v>
      </c>
      <c r="F85" s="58">
        <v>240</v>
      </c>
      <c r="G85" s="21">
        <f t="shared" si="0"/>
        <v>14.3</v>
      </c>
      <c r="H85" s="69">
        <f t="shared" si="5"/>
        <v>14.3</v>
      </c>
      <c r="I85" s="69">
        <f t="shared" si="5"/>
        <v>0</v>
      </c>
    </row>
    <row r="86" spans="1:9" ht="67.5" customHeight="1">
      <c r="A86" s="29" t="s">
        <v>78</v>
      </c>
      <c r="B86" s="58">
        <v>650</v>
      </c>
      <c r="C86" s="58" t="s">
        <v>85</v>
      </c>
      <c r="D86" s="58" t="s">
        <v>96</v>
      </c>
      <c r="E86" s="58">
        <v>1400099990</v>
      </c>
      <c r="F86" s="58">
        <v>244</v>
      </c>
      <c r="G86" s="21">
        <f t="shared" si="0"/>
        <v>14.3</v>
      </c>
      <c r="H86" s="69">
        <v>14.3</v>
      </c>
      <c r="I86" s="69">
        <v>0</v>
      </c>
    </row>
    <row r="87" spans="1:9" ht="67.5" customHeight="1">
      <c r="A87" s="72" t="s">
        <v>99</v>
      </c>
      <c r="B87" s="59" t="s">
        <v>100</v>
      </c>
      <c r="C87" s="59" t="s">
        <v>85</v>
      </c>
      <c r="D87" s="59" t="s">
        <v>96</v>
      </c>
      <c r="E87" s="59" t="s">
        <v>101</v>
      </c>
      <c r="F87" s="59" t="s">
        <v>32</v>
      </c>
      <c r="G87" s="21">
        <f t="shared" si="0"/>
        <v>50</v>
      </c>
      <c r="H87" s="69">
        <f aca="true" t="shared" si="6" ref="H87:H92">H88</f>
        <v>50</v>
      </c>
      <c r="I87" s="69"/>
    </row>
    <row r="88" spans="1:9" ht="67.5" customHeight="1">
      <c r="A88" s="72" t="s">
        <v>102</v>
      </c>
      <c r="B88" s="59" t="s">
        <v>100</v>
      </c>
      <c r="C88" s="59" t="s">
        <v>85</v>
      </c>
      <c r="D88" s="59" t="s">
        <v>96</v>
      </c>
      <c r="E88" s="59" t="s">
        <v>103</v>
      </c>
      <c r="F88" s="59" t="s">
        <v>32</v>
      </c>
      <c r="G88" s="21">
        <f>H89+I89</f>
        <v>50</v>
      </c>
      <c r="H88" s="69">
        <f t="shared" si="6"/>
        <v>50</v>
      </c>
      <c r="I88" s="69"/>
    </row>
    <row r="89" spans="1:9" ht="67.5" customHeight="1">
      <c r="A89" s="72" t="s">
        <v>104</v>
      </c>
      <c r="B89" s="59" t="s">
        <v>100</v>
      </c>
      <c r="C89" s="59" t="s">
        <v>85</v>
      </c>
      <c r="D89" s="59" t="s">
        <v>96</v>
      </c>
      <c r="E89" s="59" t="s">
        <v>105</v>
      </c>
      <c r="F89" s="59" t="s">
        <v>32</v>
      </c>
      <c r="G89" s="21">
        <f aca="true" t="shared" si="7" ref="G89:G164">H89+I89</f>
        <v>50</v>
      </c>
      <c r="H89" s="69">
        <f t="shared" si="6"/>
        <v>50</v>
      </c>
      <c r="I89" s="69">
        <f>I90</f>
        <v>0</v>
      </c>
    </row>
    <row r="90" spans="1:9" ht="72.75" customHeight="1">
      <c r="A90" s="72" t="s">
        <v>106</v>
      </c>
      <c r="B90" s="58">
        <v>650</v>
      </c>
      <c r="C90" s="58" t="s">
        <v>85</v>
      </c>
      <c r="D90" s="58" t="s">
        <v>96</v>
      </c>
      <c r="E90" s="58" t="s">
        <v>107</v>
      </c>
      <c r="F90" s="58" t="s">
        <v>32</v>
      </c>
      <c r="G90" s="21">
        <f t="shared" si="7"/>
        <v>50</v>
      </c>
      <c r="H90" s="69">
        <f t="shared" si="6"/>
        <v>50</v>
      </c>
      <c r="I90" s="69">
        <f>I91</f>
        <v>0</v>
      </c>
    </row>
    <row r="91" spans="1:9" ht="67.5" customHeight="1">
      <c r="A91" s="29" t="s">
        <v>76</v>
      </c>
      <c r="B91" s="58">
        <v>650</v>
      </c>
      <c r="C91" s="58" t="s">
        <v>85</v>
      </c>
      <c r="D91" s="58" t="s">
        <v>96</v>
      </c>
      <c r="E91" s="58" t="s">
        <v>107</v>
      </c>
      <c r="F91" s="58" t="s">
        <v>108</v>
      </c>
      <c r="G91" s="21">
        <f t="shared" si="7"/>
        <v>50</v>
      </c>
      <c r="H91" s="69">
        <f t="shared" si="6"/>
        <v>50</v>
      </c>
      <c r="I91" s="69">
        <f>I92</f>
        <v>0</v>
      </c>
    </row>
    <row r="92" spans="1:9" ht="67.5" customHeight="1">
      <c r="A92" s="29" t="s">
        <v>77</v>
      </c>
      <c r="B92" s="58">
        <v>650</v>
      </c>
      <c r="C92" s="58" t="s">
        <v>85</v>
      </c>
      <c r="D92" s="58" t="s">
        <v>96</v>
      </c>
      <c r="E92" s="58" t="s">
        <v>107</v>
      </c>
      <c r="F92" s="58" t="s">
        <v>109</v>
      </c>
      <c r="G92" s="21">
        <f t="shared" si="7"/>
        <v>50</v>
      </c>
      <c r="H92" s="69">
        <f t="shared" si="6"/>
        <v>50</v>
      </c>
      <c r="I92" s="69">
        <f>I93</f>
        <v>0</v>
      </c>
    </row>
    <row r="93" spans="1:9" ht="67.5" customHeight="1">
      <c r="A93" s="29" t="s">
        <v>78</v>
      </c>
      <c r="B93" s="58">
        <v>650</v>
      </c>
      <c r="C93" s="58" t="s">
        <v>85</v>
      </c>
      <c r="D93" s="58" t="s">
        <v>96</v>
      </c>
      <c r="E93" s="58" t="s">
        <v>107</v>
      </c>
      <c r="F93" s="58" t="s">
        <v>110</v>
      </c>
      <c r="G93" s="21">
        <f t="shared" si="7"/>
        <v>50</v>
      </c>
      <c r="H93" s="69">
        <v>50</v>
      </c>
      <c r="I93" s="69">
        <v>0</v>
      </c>
    </row>
    <row r="94" spans="1:9" ht="56.25">
      <c r="A94" s="73" t="s">
        <v>111</v>
      </c>
      <c r="B94" s="74">
        <v>650</v>
      </c>
      <c r="C94" s="74" t="s">
        <v>85</v>
      </c>
      <c r="D94" s="74" t="s">
        <v>112</v>
      </c>
      <c r="E94" s="74" t="s">
        <v>31</v>
      </c>
      <c r="F94" s="74" t="s">
        <v>32</v>
      </c>
      <c r="G94" s="21">
        <f t="shared" si="7"/>
        <v>22.9</v>
      </c>
      <c r="H94" s="75">
        <f>H95+H106+H110</f>
        <v>22.9</v>
      </c>
      <c r="I94" s="75">
        <f>I95+I106</f>
        <v>0</v>
      </c>
    </row>
    <row r="95" spans="1:9" ht="93.75">
      <c r="A95" s="24" t="s">
        <v>113</v>
      </c>
      <c r="B95" s="51">
        <v>650</v>
      </c>
      <c r="C95" s="52" t="s">
        <v>85</v>
      </c>
      <c r="D95" s="51">
        <v>14</v>
      </c>
      <c r="E95" s="51">
        <v>1300000000</v>
      </c>
      <c r="F95" s="52" t="s">
        <v>32</v>
      </c>
      <c r="G95" s="21">
        <f t="shared" si="7"/>
        <v>16</v>
      </c>
      <c r="H95" s="27">
        <f aca="true" t="shared" si="8" ref="H95:I97">H96</f>
        <v>16</v>
      </c>
      <c r="I95" s="27">
        <f t="shared" si="8"/>
        <v>0</v>
      </c>
    </row>
    <row r="96" spans="1:9" ht="37.5">
      <c r="A96" s="24" t="s">
        <v>114</v>
      </c>
      <c r="B96" s="51">
        <v>650</v>
      </c>
      <c r="C96" s="52" t="s">
        <v>85</v>
      </c>
      <c r="D96" s="51">
        <v>14</v>
      </c>
      <c r="E96" s="51">
        <v>1310000000</v>
      </c>
      <c r="F96" s="52" t="s">
        <v>32</v>
      </c>
      <c r="G96" s="21">
        <f t="shared" si="7"/>
        <v>16</v>
      </c>
      <c r="H96" s="27">
        <f t="shared" si="8"/>
        <v>16</v>
      </c>
      <c r="I96" s="27">
        <f t="shared" si="8"/>
        <v>0</v>
      </c>
    </row>
    <row r="97" spans="1:9" ht="66" customHeight="1">
      <c r="A97" s="24" t="s">
        <v>115</v>
      </c>
      <c r="B97" s="51">
        <v>650</v>
      </c>
      <c r="C97" s="52" t="s">
        <v>85</v>
      </c>
      <c r="D97" s="51">
        <v>14</v>
      </c>
      <c r="E97" s="51">
        <v>1310100000</v>
      </c>
      <c r="F97" s="52" t="s">
        <v>32</v>
      </c>
      <c r="G97" s="21">
        <f t="shared" si="7"/>
        <v>16</v>
      </c>
      <c r="H97" s="27">
        <f t="shared" si="8"/>
        <v>16</v>
      </c>
      <c r="I97" s="27">
        <f t="shared" si="8"/>
        <v>0</v>
      </c>
    </row>
    <row r="98" spans="1:9" ht="45" customHeight="1">
      <c r="A98" s="24" t="s">
        <v>116</v>
      </c>
      <c r="B98" s="51">
        <v>650</v>
      </c>
      <c r="C98" s="52" t="s">
        <v>85</v>
      </c>
      <c r="D98" s="51">
        <v>14</v>
      </c>
      <c r="E98" s="51">
        <v>1310182300</v>
      </c>
      <c r="F98" s="52" t="s">
        <v>32</v>
      </c>
      <c r="G98" s="21">
        <f t="shared" si="7"/>
        <v>16</v>
      </c>
      <c r="H98" s="27">
        <f>H99+H102</f>
        <v>16</v>
      </c>
      <c r="I98" s="27">
        <f>I102</f>
        <v>0</v>
      </c>
    </row>
    <row r="99" spans="1:9" ht="45" customHeight="1">
      <c r="A99" s="24" t="s">
        <v>37</v>
      </c>
      <c r="B99" s="51">
        <v>650</v>
      </c>
      <c r="C99" s="52" t="s">
        <v>85</v>
      </c>
      <c r="D99" s="51">
        <v>14</v>
      </c>
      <c r="E99" s="51">
        <v>1310182300</v>
      </c>
      <c r="F99" s="52" t="s">
        <v>38</v>
      </c>
      <c r="G99" s="21">
        <f t="shared" si="7"/>
        <v>10.2</v>
      </c>
      <c r="H99" s="27">
        <f>H100</f>
        <v>10.2</v>
      </c>
      <c r="I99" s="27"/>
    </row>
    <row r="100" spans="1:9" ht="45" customHeight="1">
      <c r="A100" s="24" t="s">
        <v>39</v>
      </c>
      <c r="B100" s="51">
        <v>650</v>
      </c>
      <c r="C100" s="52" t="s">
        <v>85</v>
      </c>
      <c r="D100" s="51">
        <v>14</v>
      </c>
      <c r="E100" s="51">
        <v>1310182300</v>
      </c>
      <c r="F100" s="52" t="s">
        <v>40</v>
      </c>
      <c r="G100" s="21">
        <f t="shared" si="7"/>
        <v>10.2</v>
      </c>
      <c r="H100" s="27">
        <f>H101</f>
        <v>10.2</v>
      </c>
      <c r="I100" s="27"/>
    </row>
    <row r="101" spans="1:9" ht="111" customHeight="1">
      <c r="A101" s="76" t="s">
        <v>117</v>
      </c>
      <c r="B101" s="77">
        <v>650</v>
      </c>
      <c r="C101" s="52" t="s">
        <v>85</v>
      </c>
      <c r="D101" s="51">
        <v>14</v>
      </c>
      <c r="E101" s="51">
        <v>1310182300</v>
      </c>
      <c r="F101" s="78" t="s">
        <v>118</v>
      </c>
      <c r="G101" s="21">
        <f t="shared" si="7"/>
        <v>10.2</v>
      </c>
      <c r="H101" s="32">
        <v>10.2</v>
      </c>
      <c r="I101" s="32">
        <v>0</v>
      </c>
    </row>
    <row r="102" spans="1:9" ht="56.25">
      <c r="A102" s="24" t="s">
        <v>76</v>
      </c>
      <c r="B102" s="51">
        <v>650</v>
      </c>
      <c r="C102" s="52" t="s">
        <v>85</v>
      </c>
      <c r="D102" s="51">
        <v>14</v>
      </c>
      <c r="E102" s="51">
        <v>1310182300</v>
      </c>
      <c r="F102" s="52">
        <v>200</v>
      </c>
      <c r="G102" s="21">
        <f t="shared" si="7"/>
        <v>5.8</v>
      </c>
      <c r="H102" s="27">
        <f>H103</f>
        <v>5.8</v>
      </c>
      <c r="I102" s="27">
        <f>I103</f>
        <v>0</v>
      </c>
    </row>
    <row r="103" spans="1:9" ht="63" customHeight="1">
      <c r="A103" s="24" t="s">
        <v>77</v>
      </c>
      <c r="B103" s="51">
        <v>650</v>
      </c>
      <c r="C103" s="52" t="s">
        <v>85</v>
      </c>
      <c r="D103" s="51">
        <v>14</v>
      </c>
      <c r="E103" s="51">
        <v>1310182300</v>
      </c>
      <c r="F103" s="52">
        <v>240</v>
      </c>
      <c r="G103" s="21">
        <f t="shared" si="7"/>
        <v>5.8</v>
      </c>
      <c r="H103" s="27">
        <f>H104</f>
        <v>5.8</v>
      </c>
      <c r="I103" s="27">
        <f>I104</f>
        <v>0</v>
      </c>
    </row>
    <row r="104" spans="1:9" ht="62.25" customHeight="1">
      <c r="A104" s="29" t="s">
        <v>78</v>
      </c>
      <c r="B104" s="57">
        <v>650</v>
      </c>
      <c r="C104" s="58" t="s">
        <v>85</v>
      </c>
      <c r="D104" s="57">
        <v>14</v>
      </c>
      <c r="E104" s="79">
        <v>1310182300</v>
      </c>
      <c r="F104" s="58">
        <v>244</v>
      </c>
      <c r="G104" s="21">
        <f t="shared" si="7"/>
        <v>5.8</v>
      </c>
      <c r="H104" s="36">
        <v>5.8</v>
      </c>
      <c r="I104" s="36">
        <v>0</v>
      </c>
    </row>
    <row r="105" spans="1:9" ht="159.75" customHeight="1">
      <c r="A105" s="24" t="s">
        <v>119</v>
      </c>
      <c r="B105" s="57"/>
      <c r="C105" s="58" t="s">
        <v>85</v>
      </c>
      <c r="D105" s="57">
        <v>14</v>
      </c>
      <c r="E105" s="79">
        <v>130000000</v>
      </c>
      <c r="F105" s="58" t="s">
        <v>32</v>
      </c>
      <c r="G105" s="21">
        <f t="shared" si="7"/>
        <v>6.9</v>
      </c>
      <c r="H105" s="36">
        <f>H106</f>
        <v>6.9</v>
      </c>
      <c r="I105" s="36"/>
    </row>
    <row r="106" spans="1:9" ht="70.5" customHeight="1">
      <c r="A106" s="45" t="s">
        <v>120</v>
      </c>
      <c r="B106" s="46">
        <v>650</v>
      </c>
      <c r="C106" s="47" t="s">
        <v>85</v>
      </c>
      <c r="D106" s="46">
        <v>14</v>
      </c>
      <c r="E106" s="46" t="s">
        <v>121</v>
      </c>
      <c r="F106" s="47" t="s">
        <v>32</v>
      </c>
      <c r="G106" s="21">
        <f t="shared" si="7"/>
        <v>6.9</v>
      </c>
      <c r="H106" s="49">
        <f>H107</f>
        <v>6.9</v>
      </c>
      <c r="I106" s="49">
        <f>I107</f>
        <v>0</v>
      </c>
    </row>
    <row r="107" spans="1:9" ht="60.75" customHeight="1">
      <c r="A107" s="24" t="s">
        <v>76</v>
      </c>
      <c r="B107" s="51">
        <v>650</v>
      </c>
      <c r="C107" s="52" t="s">
        <v>85</v>
      </c>
      <c r="D107" s="51">
        <v>14</v>
      </c>
      <c r="E107" s="51" t="s">
        <v>121</v>
      </c>
      <c r="F107" s="52">
        <v>200</v>
      </c>
      <c r="G107" s="21">
        <f t="shared" si="7"/>
        <v>6.9</v>
      </c>
      <c r="H107" s="27">
        <f>H108</f>
        <v>6.9</v>
      </c>
      <c r="I107" s="27">
        <f>I108</f>
        <v>0</v>
      </c>
    </row>
    <row r="108" spans="1:9" ht="60.75" customHeight="1">
      <c r="A108" s="24" t="s">
        <v>77</v>
      </c>
      <c r="B108" s="51">
        <v>650</v>
      </c>
      <c r="C108" s="52" t="s">
        <v>85</v>
      </c>
      <c r="D108" s="51">
        <v>14</v>
      </c>
      <c r="E108" s="51" t="s">
        <v>121</v>
      </c>
      <c r="F108" s="51">
        <v>240</v>
      </c>
      <c r="G108" s="21">
        <f t="shared" si="7"/>
        <v>6.9</v>
      </c>
      <c r="H108" s="27">
        <f>H109</f>
        <v>6.9</v>
      </c>
      <c r="I108" s="27">
        <f>I109</f>
        <v>0</v>
      </c>
    </row>
    <row r="109" spans="1:9" ht="65.25" customHeight="1">
      <c r="A109" s="29" t="s">
        <v>78</v>
      </c>
      <c r="B109" s="57">
        <v>650</v>
      </c>
      <c r="C109" s="58" t="s">
        <v>85</v>
      </c>
      <c r="D109" s="57">
        <v>14</v>
      </c>
      <c r="E109" s="57" t="s">
        <v>121</v>
      </c>
      <c r="F109" s="57">
        <v>244</v>
      </c>
      <c r="G109" s="21">
        <f t="shared" si="7"/>
        <v>6.9</v>
      </c>
      <c r="H109" s="69">
        <v>6.9</v>
      </c>
      <c r="I109" s="69">
        <v>0</v>
      </c>
    </row>
    <row r="110" spans="1:9" ht="281.25" hidden="1">
      <c r="A110" s="28" t="s">
        <v>122</v>
      </c>
      <c r="B110" s="26">
        <v>650</v>
      </c>
      <c r="C110" s="26" t="s">
        <v>85</v>
      </c>
      <c r="D110" s="26" t="s">
        <v>112</v>
      </c>
      <c r="E110" s="26" t="s">
        <v>123</v>
      </c>
      <c r="F110" s="26" t="s">
        <v>32</v>
      </c>
      <c r="G110" s="21">
        <f t="shared" si="7"/>
        <v>0</v>
      </c>
      <c r="H110" s="27">
        <f aca="true" t="shared" si="9" ref="H110:I112">H111</f>
        <v>0</v>
      </c>
      <c r="I110" s="27">
        <f t="shared" si="9"/>
        <v>0</v>
      </c>
    </row>
    <row r="111" spans="1:9" ht="56.25" hidden="1">
      <c r="A111" s="24" t="s">
        <v>76</v>
      </c>
      <c r="B111" s="26" t="s">
        <v>100</v>
      </c>
      <c r="C111" s="26" t="s">
        <v>85</v>
      </c>
      <c r="D111" s="26" t="s">
        <v>112</v>
      </c>
      <c r="E111" s="26" t="s">
        <v>123</v>
      </c>
      <c r="F111" s="26" t="s">
        <v>108</v>
      </c>
      <c r="G111" s="21">
        <f t="shared" si="7"/>
        <v>0</v>
      </c>
      <c r="H111" s="70">
        <f t="shared" si="9"/>
        <v>0</v>
      </c>
      <c r="I111" s="70">
        <f t="shared" si="9"/>
        <v>0</v>
      </c>
    </row>
    <row r="112" spans="1:9" ht="56.25" hidden="1">
      <c r="A112" s="24" t="s">
        <v>77</v>
      </c>
      <c r="B112" s="26" t="s">
        <v>100</v>
      </c>
      <c r="C112" s="26" t="s">
        <v>85</v>
      </c>
      <c r="D112" s="26" t="s">
        <v>112</v>
      </c>
      <c r="E112" s="26" t="s">
        <v>123</v>
      </c>
      <c r="F112" s="26" t="s">
        <v>109</v>
      </c>
      <c r="G112" s="21">
        <f t="shared" si="7"/>
        <v>0</v>
      </c>
      <c r="H112" s="70">
        <f t="shared" si="9"/>
        <v>0</v>
      </c>
      <c r="I112" s="70">
        <f t="shared" si="9"/>
        <v>0</v>
      </c>
    </row>
    <row r="113" spans="1:9" ht="56.25" hidden="1">
      <c r="A113" s="29" t="s">
        <v>78</v>
      </c>
      <c r="B113" s="80" t="s">
        <v>100</v>
      </c>
      <c r="C113" s="80" t="s">
        <v>85</v>
      </c>
      <c r="D113" s="80" t="s">
        <v>112</v>
      </c>
      <c r="E113" s="41" t="s">
        <v>123</v>
      </c>
      <c r="F113" s="41" t="s">
        <v>110</v>
      </c>
      <c r="G113" s="21">
        <f t="shared" si="7"/>
        <v>0</v>
      </c>
      <c r="H113" s="69">
        <v>0</v>
      </c>
      <c r="I113" s="69">
        <v>0</v>
      </c>
    </row>
    <row r="114" spans="1:9" ht="32.25" customHeight="1">
      <c r="A114" s="81" t="s">
        <v>124</v>
      </c>
      <c r="B114" s="82">
        <v>650</v>
      </c>
      <c r="C114" s="82" t="s">
        <v>48</v>
      </c>
      <c r="D114" s="82" t="s">
        <v>28</v>
      </c>
      <c r="E114" s="82" t="s">
        <v>31</v>
      </c>
      <c r="F114" s="82" t="s">
        <v>32</v>
      </c>
      <c r="G114" s="21">
        <f t="shared" si="7"/>
        <v>4566.2</v>
      </c>
      <c r="H114" s="83">
        <f>H115+H130+H144+H151</f>
        <v>4566.2</v>
      </c>
      <c r="I114" s="83">
        <f>+I144+I154</f>
        <v>0</v>
      </c>
    </row>
    <row r="115" spans="1:9" ht="32.25" customHeight="1" hidden="1">
      <c r="A115" s="29" t="s">
        <v>125</v>
      </c>
      <c r="B115" s="58">
        <v>650</v>
      </c>
      <c r="C115" s="58" t="s">
        <v>48</v>
      </c>
      <c r="D115" s="58" t="s">
        <v>27</v>
      </c>
      <c r="E115" s="58" t="s">
        <v>31</v>
      </c>
      <c r="F115" s="58" t="s">
        <v>32</v>
      </c>
      <c r="G115" s="21">
        <f t="shared" si="7"/>
        <v>0</v>
      </c>
      <c r="H115" s="32">
        <f>H116+H124</f>
        <v>0</v>
      </c>
      <c r="I115" s="32">
        <f>I116+I124</f>
        <v>0</v>
      </c>
    </row>
    <row r="116" spans="1:9" ht="61.5" customHeight="1" hidden="1">
      <c r="A116" s="29" t="s">
        <v>126</v>
      </c>
      <c r="B116" s="58">
        <v>650</v>
      </c>
      <c r="C116" s="58" t="s">
        <v>48</v>
      </c>
      <c r="D116" s="58" t="s">
        <v>27</v>
      </c>
      <c r="E116" s="58" t="s">
        <v>127</v>
      </c>
      <c r="F116" s="58" t="s">
        <v>32</v>
      </c>
      <c r="G116" s="21">
        <f t="shared" si="7"/>
        <v>0</v>
      </c>
      <c r="H116" s="32">
        <f aca="true" t="shared" si="10" ref="H116:I120">H117</f>
        <v>0</v>
      </c>
      <c r="I116" s="32">
        <f t="shared" si="10"/>
        <v>0</v>
      </c>
    </row>
    <row r="117" spans="1:9" ht="39.75" customHeight="1" hidden="1">
      <c r="A117" s="24" t="s">
        <v>128</v>
      </c>
      <c r="B117" s="52">
        <v>650</v>
      </c>
      <c r="C117" s="52" t="s">
        <v>48</v>
      </c>
      <c r="D117" s="52" t="s">
        <v>27</v>
      </c>
      <c r="E117" s="52" t="s">
        <v>129</v>
      </c>
      <c r="F117" s="52" t="s">
        <v>32</v>
      </c>
      <c r="G117" s="21">
        <f t="shared" si="7"/>
        <v>0</v>
      </c>
      <c r="H117" s="27">
        <f t="shared" si="10"/>
        <v>0</v>
      </c>
      <c r="I117" s="27">
        <f t="shared" si="10"/>
        <v>0</v>
      </c>
    </row>
    <row r="118" spans="1:9" ht="42" customHeight="1" hidden="1">
      <c r="A118" s="24" t="s">
        <v>130</v>
      </c>
      <c r="B118" s="52">
        <v>650</v>
      </c>
      <c r="C118" s="52" t="s">
        <v>48</v>
      </c>
      <c r="D118" s="52" t="s">
        <v>27</v>
      </c>
      <c r="E118" s="52" t="s">
        <v>131</v>
      </c>
      <c r="F118" s="52" t="s">
        <v>32</v>
      </c>
      <c r="G118" s="21">
        <f t="shared" si="7"/>
        <v>0</v>
      </c>
      <c r="H118" s="27">
        <f t="shared" si="10"/>
        <v>0</v>
      </c>
      <c r="I118" s="27">
        <f t="shared" si="10"/>
        <v>0</v>
      </c>
    </row>
    <row r="119" spans="1:9" ht="33.75" customHeight="1" hidden="1">
      <c r="A119" s="24" t="s">
        <v>74</v>
      </c>
      <c r="B119" s="52">
        <v>650</v>
      </c>
      <c r="C119" s="52" t="s">
        <v>48</v>
      </c>
      <c r="D119" s="52" t="s">
        <v>27</v>
      </c>
      <c r="E119" s="52" t="s">
        <v>132</v>
      </c>
      <c r="F119" s="52" t="s">
        <v>32</v>
      </c>
      <c r="G119" s="21">
        <f t="shared" si="7"/>
        <v>0</v>
      </c>
      <c r="H119" s="27">
        <f t="shared" si="10"/>
        <v>0</v>
      </c>
      <c r="I119" s="27">
        <f t="shared" si="10"/>
        <v>0</v>
      </c>
    </row>
    <row r="120" spans="1:9" ht="110.25" customHeight="1" hidden="1">
      <c r="A120" s="24" t="s">
        <v>37</v>
      </c>
      <c r="B120" s="52">
        <v>650</v>
      </c>
      <c r="C120" s="52" t="s">
        <v>48</v>
      </c>
      <c r="D120" s="52" t="s">
        <v>27</v>
      </c>
      <c r="E120" s="52" t="s">
        <v>132</v>
      </c>
      <c r="F120" s="52">
        <v>100</v>
      </c>
      <c r="G120" s="21">
        <f t="shared" si="7"/>
        <v>0</v>
      </c>
      <c r="H120" s="27">
        <f t="shared" si="10"/>
        <v>0</v>
      </c>
      <c r="I120" s="27">
        <f t="shared" si="10"/>
        <v>0</v>
      </c>
    </row>
    <row r="121" spans="1:9" ht="38.25" customHeight="1" hidden="1">
      <c r="A121" s="24" t="s">
        <v>39</v>
      </c>
      <c r="B121" s="52">
        <v>650</v>
      </c>
      <c r="C121" s="52" t="s">
        <v>48</v>
      </c>
      <c r="D121" s="52" t="s">
        <v>27</v>
      </c>
      <c r="E121" s="52" t="s">
        <v>132</v>
      </c>
      <c r="F121" s="52">
        <v>120</v>
      </c>
      <c r="G121" s="21">
        <f t="shared" si="7"/>
        <v>0</v>
      </c>
      <c r="H121" s="27">
        <f>H122+H123</f>
        <v>0</v>
      </c>
      <c r="I121" s="27">
        <f>I122+I123</f>
        <v>0</v>
      </c>
    </row>
    <row r="122" spans="1:9" ht="38.25" customHeight="1" hidden="1">
      <c r="A122" s="29" t="s">
        <v>41</v>
      </c>
      <c r="B122" s="58">
        <v>650</v>
      </c>
      <c r="C122" s="58" t="s">
        <v>48</v>
      </c>
      <c r="D122" s="58" t="s">
        <v>27</v>
      </c>
      <c r="E122" s="58" t="s">
        <v>132</v>
      </c>
      <c r="F122" s="58">
        <v>121</v>
      </c>
      <c r="G122" s="21">
        <f t="shared" si="7"/>
        <v>0</v>
      </c>
      <c r="H122" s="69"/>
      <c r="I122" s="69">
        <v>0</v>
      </c>
    </row>
    <row r="123" spans="1:9" ht="80.25" customHeight="1" hidden="1">
      <c r="A123" s="29" t="s">
        <v>45</v>
      </c>
      <c r="B123" s="58">
        <v>650</v>
      </c>
      <c r="C123" s="58" t="s">
        <v>48</v>
      </c>
      <c r="D123" s="58" t="s">
        <v>27</v>
      </c>
      <c r="E123" s="58" t="s">
        <v>132</v>
      </c>
      <c r="F123" s="58">
        <v>129</v>
      </c>
      <c r="G123" s="21">
        <f t="shared" si="7"/>
        <v>0</v>
      </c>
      <c r="H123" s="69"/>
      <c r="I123" s="69">
        <v>0</v>
      </c>
    </row>
    <row r="124" spans="1:9" ht="93.75" hidden="1">
      <c r="A124" s="71" t="s">
        <v>133</v>
      </c>
      <c r="B124" s="58">
        <v>650</v>
      </c>
      <c r="C124" s="58" t="s">
        <v>48</v>
      </c>
      <c r="D124" s="58" t="s">
        <v>27</v>
      </c>
      <c r="E124" s="58" t="s">
        <v>127</v>
      </c>
      <c r="F124" s="58" t="s">
        <v>32</v>
      </c>
      <c r="G124" s="21">
        <f t="shared" si="7"/>
        <v>0</v>
      </c>
      <c r="H124" s="84">
        <f aca="true" t="shared" si="11" ref="H124:I126">H125</f>
        <v>0</v>
      </c>
      <c r="I124" s="84">
        <f t="shared" si="11"/>
        <v>0</v>
      </c>
    </row>
    <row r="125" spans="1:9" ht="27" customHeight="1" hidden="1">
      <c r="A125" s="24" t="s">
        <v>74</v>
      </c>
      <c r="B125" s="52">
        <v>650</v>
      </c>
      <c r="C125" s="52" t="s">
        <v>48</v>
      </c>
      <c r="D125" s="52" t="s">
        <v>27</v>
      </c>
      <c r="E125" s="52" t="s">
        <v>134</v>
      </c>
      <c r="F125" s="52" t="s">
        <v>32</v>
      </c>
      <c r="G125" s="21">
        <f t="shared" si="7"/>
        <v>0</v>
      </c>
      <c r="H125" s="70">
        <f t="shared" si="11"/>
        <v>0</v>
      </c>
      <c r="I125" s="70">
        <f t="shared" si="11"/>
        <v>0</v>
      </c>
    </row>
    <row r="126" spans="1:9" ht="109.5" customHeight="1" hidden="1">
      <c r="A126" s="24" t="s">
        <v>37</v>
      </c>
      <c r="B126" s="52">
        <v>650</v>
      </c>
      <c r="C126" s="52" t="s">
        <v>48</v>
      </c>
      <c r="D126" s="52" t="s">
        <v>27</v>
      </c>
      <c r="E126" s="52" t="s">
        <v>134</v>
      </c>
      <c r="F126" s="52">
        <v>100</v>
      </c>
      <c r="G126" s="21">
        <f t="shared" si="7"/>
        <v>0</v>
      </c>
      <c r="H126" s="70">
        <f t="shared" si="11"/>
        <v>0</v>
      </c>
      <c r="I126" s="70">
        <f t="shared" si="11"/>
        <v>0</v>
      </c>
    </row>
    <row r="127" spans="1:9" ht="41.25" customHeight="1" hidden="1">
      <c r="A127" s="24" t="s">
        <v>39</v>
      </c>
      <c r="B127" s="52">
        <v>650</v>
      </c>
      <c r="C127" s="52" t="s">
        <v>48</v>
      </c>
      <c r="D127" s="52" t="s">
        <v>27</v>
      </c>
      <c r="E127" s="52" t="s">
        <v>134</v>
      </c>
      <c r="F127" s="52">
        <v>120</v>
      </c>
      <c r="G127" s="21">
        <f t="shared" si="7"/>
        <v>0</v>
      </c>
      <c r="H127" s="70">
        <f>H128+H129</f>
        <v>0</v>
      </c>
      <c r="I127" s="70">
        <f>I128+I129</f>
        <v>0</v>
      </c>
    </row>
    <row r="128" spans="1:9" ht="48.75" customHeight="1" hidden="1">
      <c r="A128" s="29" t="s">
        <v>41</v>
      </c>
      <c r="B128" s="85">
        <v>650</v>
      </c>
      <c r="C128" s="85" t="s">
        <v>48</v>
      </c>
      <c r="D128" s="85" t="s">
        <v>27</v>
      </c>
      <c r="E128" s="78" t="s">
        <v>134</v>
      </c>
      <c r="F128" s="85" t="s">
        <v>42</v>
      </c>
      <c r="G128" s="21">
        <f t="shared" si="7"/>
        <v>0</v>
      </c>
      <c r="H128" s="69"/>
      <c r="I128" s="69">
        <v>0</v>
      </c>
    </row>
    <row r="129" spans="1:9" ht="81" customHeight="1" hidden="1">
      <c r="A129" s="29" t="s">
        <v>45</v>
      </c>
      <c r="B129" s="85">
        <v>650</v>
      </c>
      <c r="C129" s="85" t="s">
        <v>48</v>
      </c>
      <c r="D129" s="85" t="s">
        <v>27</v>
      </c>
      <c r="E129" s="78" t="s">
        <v>134</v>
      </c>
      <c r="F129" s="85" t="s">
        <v>46</v>
      </c>
      <c r="G129" s="21">
        <f t="shared" si="7"/>
        <v>0</v>
      </c>
      <c r="H129" s="69"/>
      <c r="I129" s="69">
        <v>0</v>
      </c>
    </row>
    <row r="130" spans="1:9" ht="37.5" customHeight="1">
      <c r="A130" s="45" t="s">
        <v>135</v>
      </c>
      <c r="B130" s="47">
        <v>650</v>
      </c>
      <c r="C130" s="47" t="s">
        <v>48</v>
      </c>
      <c r="D130" s="47" t="s">
        <v>96</v>
      </c>
      <c r="E130" s="47" t="s">
        <v>31</v>
      </c>
      <c r="F130" s="47" t="s">
        <v>32</v>
      </c>
      <c r="G130" s="21">
        <f t="shared" si="7"/>
        <v>3474.7</v>
      </c>
      <c r="H130" s="86">
        <f>H131+H136+H140</f>
        <v>3474.7</v>
      </c>
      <c r="I130" s="86">
        <f>I131</f>
        <v>0</v>
      </c>
    </row>
    <row r="131" spans="1:9" ht="29.25" customHeight="1">
      <c r="A131" s="24" t="s">
        <v>56</v>
      </c>
      <c r="B131" s="52">
        <v>650</v>
      </c>
      <c r="C131" s="52" t="s">
        <v>48</v>
      </c>
      <c r="D131" s="52" t="s">
        <v>96</v>
      </c>
      <c r="E131" s="52" t="s">
        <v>57</v>
      </c>
      <c r="F131" s="52" t="s">
        <v>32</v>
      </c>
      <c r="G131" s="21">
        <f t="shared" si="7"/>
        <v>1374.7</v>
      </c>
      <c r="H131" s="70">
        <f>H132</f>
        <v>1374.7</v>
      </c>
      <c r="I131" s="70">
        <f>I132</f>
        <v>0</v>
      </c>
    </row>
    <row r="132" spans="1:9" ht="29.25" customHeight="1">
      <c r="A132" s="24" t="s">
        <v>74</v>
      </c>
      <c r="B132" s="52">
        <v>650</v>
      </c>
      <c r="C132" s="52" t="s">
        <v>48</v>
      </c>
      <c r="D132" s="52" t="s">
        <v>96</v>
      </c>
      <c r="E132" s="52" t="s">
        <v>136</v>
      </c>
      <c r="F132" s="52" t="s">
        <v>32</v>
      </c>
      <c r="G132" s="21">
        <f t="shared" si="7"/>
        <v>1374.7</v>
      </c>
      <c r="H132" s="70">
        <f>H133</f>
        <v>1374.7</v>
      </c>
      <c r="I132" s="70">
        <f>I133</f>
        <v>0</v>
      </c>
    </row>
    <row r="133" spans="1:9" ht="55.5" customHeight="1">
      <c r="A133" s="24" t="s">
        <v>76</v>
      </c>
      <c r="B133" s="52">
        <v>650</v>
      </c>
      <c r="C133" s="52" t="s">
        <v>48</v>
      </c>
      <c r="D133" s="52" t="s">
        <v>96</v>
      </c>
      <c r="E133" s="52" t="s">
        <v>136</v>
      </c>
      <c r="F133" s="52">
        <v>200</v>
      </c>
      <c r="G133" s="21">
        <f t="shared" si="7"/>
        <v>1374.7</v>
      </c>
      <c r="H133" s="70">
        <f>H134</f>
        <v>1374.7</v>
      </c>
      <c r="I133" s="70">
        <f>I134</f>
        <v>0</v>
      </c>
    </row>
    <row r="134" spans="1:9" ht="66.75" customHeight="1">
      <c r="A134" s="24" t="s">
        <v>77</v>
      </c>
      <c r="B134" s="52">
        <v>650</v>
      </c>
      <c r="C134" s="52" t="s">
        <v>48</v>
      </c>
      <c r="D134" s="52" t="s">
        <v>96</v>
      </c>
      <c r="E134" s="52" t="s">
        <v>136</v>
      </c>
      <c r="F134" s="52">
        <v>240</v>
      </c>
      <c r="G134" s="21">
        <f t="shared" si="7"/>
        <v>1374.7</v>
      </c>
      <c r="H134" s="70">
        <f>H135</f>
        <v>1374.7</v>
      </c>
      <c r="I134" s="70">
        <f>I135</f>
        <v>0</v>
      </c>
    </row>
    <row r="135" spans="1:9" ht="67.5" customHeight="1">
      <c r="A135" s="29" t="s">
        <v>78</v>
      </c>
      <c r="B135" s="58">
        <v>650</v>
      </c>
      <c r="C135" s="58" t="s">
        <v>48</v>
      </c>
      <c r="D135" s="58" t="s">
        <v>96</v>
      </c>
      <c r="E135" s="58" t="s">
        <v>136</v>
      </c>
      <c r="F135" s="58">
        <v>244</v>
      </c>
      <c r="G135" s="21">
        <f t="shared" si="7"/>
        <v>1374.7</v>
      </c>
      <c r="H135" s="69">
        <v>1374.7</v>
      </c>
      <c r="I135" s="69">
        <v>0</v>
      </c>
    </row>
    <row r="136" spans="1:9" ht="93.75" hidden="1">
      <c r="A136" s="24" t="s">
        <v>137</v>
      </c>
      <c r="B136" s="52" t="s">
        <v>100</v>
      </c>
      <c r="C136" s="52" t="s">
        <v>48</v>
      </c>
      <c r="D136" s="52" t="s">
        <v>96</v>
      </c>
      <c r="E136" s="52" t="s">
        <v>138</v>
      </c>
      <c r="F136" s="52" t="s">
        <v>110</v>
      </c>
      <c r="G136" s="21">
        <f t="shared" si="7"/>
        <v>0</v>
      </c>
      <c r="H136" s="70">
        <f aca="true" t="shared" si="12" ref="H136:I138">H137</f>
        <v>0</v>
      </c>
      <c r="I136" s="70">
        <f t="shared" si="12"/>
        <v>0</v>
      </c>
    </row>
    <row r="137" spans="1:9" ht="67.5" customHeight="1" hidden="1">
      <c r="A137" s="24" t="s">
        <v>76</v>
      </c>
      <c r="B137" s="52" t="s">
        <v>100</v>
      </c>
      <c r="C137" s="52" t="s">
        <v>48</v>
      </c>
      <c r="D137" s="52" t="s">
        <v>96</v>
      </c>
      <c r="E137" s="52" t="s">
        <v>138</v>
      </c>
      <c r="F137" s="52" t="s">
        <v>110</v>
      </c>
      <c r="G137" s="21">
        <f t="shared" si="7"/>
        <v>0</v>
      </c>
      <c r="H137" s="70">
        <f t="shared" si="12"/>
        <v>0</v>
      </c>
      <c r="I137" s="70">
        <f t="shared" si="12"/>
        <v>0</v>
      </c>
    </row>
    <row r="138" spans="1:9" ht="67.5" customHeight="1" hidden="1">
      <c r="A138" s="24" t="s">
        <v>77</v>
      </c>
      <c r="B138" s="52" t="s">
        <v>100</v>
      </c>
      <c r="C138" s="52" t="s">
        <v>48</v>
      </c>
      <c r="D138" s="52" t="s">
        <v>96</v>
      </c>
      <c r="E138" s="52" t="s">
        <v>138</v>
      </c>
      <c r="F138" s="52" t="s">
        <v>110</v>
      </c>
      <c r="G138" s="21">
        <f t="shared" si="7"/>
        <v>0</v>
      </c>
      <c r="H138" s="70">
        <f t="shared" si="12"/>
        <v>0</v>
      </c>
      <c r="I138" s="70">
        <f t="shared" si="12"/>
        <v>0</v>
      </c>
    </row>
    <row r="139" spans="1:9" ht="67.5" customHeight="1" hidden="1">
      <c r="A139" s="29" t="s">
        <v>78</v>
      </c>
      <c r="B139" s="58" t="s">
        <v>100</v>
      </c>
      <c r="C139" s="58" t="s">
        <v>48</v>
      </c>
      <c r="D139" s="58" t="s">
        <v>96</v>
      </c>
      <c r="E139" s="58" t="s">
        <v>138</v>
      </c>
      <c r="F139" s="58" t="s">
        <v>110</v>
      </c>
      <c r="G139" s="21">
        <f t="shared" si="7"/>
        <v>0</v>
      </c>
      <c r="H139" s="69">
        <v>0</v>
      </c>
      <c r="I139" s="69">
        <v>0</v>
      </c>
    </row>
    <row r="140" spans="1:9" ht="79.5" customHeight="1">
      <c r="A140" s="24" t="s">
        <v>139</v>
      </c>
      <c r="B140" s="52" t="s">
        <v>100</v>
      </c>
      <c r="C140" s="52" t="s">
        <v>48</v>
      </c>
      <c r="D140" s="52" t="s">
        <v>96</v>
      </c>
      <c r="E140" s="52" t="s">
        <v>140</v>
      </c>
      <c r="F140" s="52" t="s">
        <v>110</v>
      </c>
      <c r="G140" s="21">
        <f t="shared" si="7"/>
        <v>2100</v>
      </c>
      <c r="H140" s="70">
        <f aca="true" t="shared" si="13" ref="H140:I142">H141</f>
        <v>2100</v>
      </c>
      <c r="I140" s="70">
        <f t="shared" si="13"/>
        <v>0</v>
      </c>
    </row>
    <row r="141" spans="1:9" ht="67.5" customHeight="1">
      <c r="A141" s="24" t="s">
        <v>76</v>
      </c>
      <c r="B141" s="52" t="s">
        <v>100</v>
      </c>
      <c r="C141" s="52" t="s">
        <v>48</v>
      </c>
      <c r="D141" s="52" t="s">
        <v>96</v>
      </c>
      <c r="E141" s="52" t="s">
        <v>140</v>
      </c>
      <c r="F141" s="52" t="s">
        <v>110</v>
      </c>
      <c r="G141" s="21">
        <f t="shared" si="7"/>
        <v>2100</v>
      </c>
      <c r="H141" s="70">
        <f t="shared" si="13"/>
        <v>2100</v>
      </c>
      <c r="I141" s="70">
        <f t="shared" si="13"/>
        <v>0</v>
      </c>
    </row>
    <row r="142" spans="1:9" ht="67.5" customHeight="1">
      <c r="A142" s="24" t="s">
        <v>77</v>
      </c>
      <c r="B142" s="52" t="s">
        <v>100</v>
      </c>
      <c r="C142" s="52" t="s">
        <v>48</v>
      </c>
      <c r="D142" s="52" t="s">
        <v>96</v>
      </c>
      <c r="E142" s="52" t="s">
        <v>140</v>
      </c>
      <c r="F142" s="52" t="s">
        <v>110</v>
      </c>
      <c r="G142" s="21">
        <f t="shared" si="7"/>
        <v>2100</v>
      </c>
      <c r="H142" s="70">
        <f t="shared" si="13"/>
        <v>2100</v>
      </c>
      <c r="I142" s="70">
        <f t="shared" si="13"/>
        <v>0</v>
      </c>
    </row>
    <row r="143" spans="1:9" ht="67.5" customHeight="1">
      <c r="A143" s="29" t="s">
        <v>78</v>
      </c>
      <c r="B143" s="58" t="s">
        <v>100</v>
      </c>
      <c r="C143" s="58" t="s">
        <v>48</v>
      </c>
      <c r="D143" s="58" t="s">
        <v>96</v>
      </c>
      <c r="E143" s="58" t="s">
        <v>140</v>
      </c>
      <c r="F143" s="58" t="s">
        <v>110</v>
      </c>
      <c r="G143" s="21">
        <f t="shared" si="7"/>
        <v>2100</v>
      </c>
      <c r="H143" s="69">
        <v>2100</v>
      </c>
      <c r="I143" s="69">
        <v>0</v>
      </c>
    </row>
    <row r="144" spans="1:9" ht="30" customHeight="1">
      <c r="A144" s="73" t="s">
        <v>141</v>
      </c>
      <c r="B144" s="74">
        <v>650</v>
      </c>
      <c r="C144" s="74" t="s">
        <v>48</v>
      </c>
      <c r="D144" s="74" t="s">
        <v>142</v>
      </c>
      <c r="E144" s="74" t="s">
        <v>31</v>
      </c>
      <c r="F144" s="74" t="s">
        <v>32</v>
      </c>
      <c r="G144" s="21">
        <f t="shared" si="7"/>
        <v>449.8</v>
      </c>
      <c r="H144" s="75">
        <f aca="true" t="shared" si="14" ref="H144:I147">H145</f>
        <v>449.8</v>
      </c>
      <c r="I144" s="75">
        <f t="shared" si="14"/>
        <v>0</v>
      </c>
    </row>
    <row r="145" spans="1:9" s="50" customFormat="1" ht="93.75">
      <c r="A145" s="24" t="s">
        <v>143</v>
      </c>
      <c r="B145" s="51">
        <v>650</v>
      </c>
      <c r="C145" s="26" t="s">
        <v>48</v>
      </c>
      <c r="D145" s="26" t="s">
        <v>142</v>
      </c>
      <c r="E145" s="51">
        <v>8010000000</v>
      </c>
      <c r="F145" s="52" t="s">
        <v>32</v>
      </c>
      <c r="G145" s="21">
        <f t="shared" si="7"/>
        <v>449.8</v>
      </c>
      <c r="H145" s="27">
        <f t="shared" si="14"/>
        <v>449.8</v>
      </c>
      <c r="I145" s="27">
        <f t="shared" si="14"/>
        <v>0</v>
      </c>
    </row>
    <row r="146" spans="1:9" s="50" customFormat="1" ht="44.25" customHeight="1">
      <c r="A146" s="24" t="s">
        <v>144</v>
      </c>
      <c r="B146" s="51">
        <v>650</v>
      </c>
      <c r="C146" s="26" t="s">
        <v>48</v>
      </c>
      <c r="D146" s="26" t="s">
        <v>142</v>
      </c>
      <c r="E146" s="51">
        <v>8010020070</v>
      </c>
      <c r="F146" s="52" t="s">
        <v>32</v>
      </c>
      <c r="G146" s="21">
        <f t="shared" si="7"/>
        <v>449.8</v>
      </c>
      <c r="H146" s="27">
        <f t="shared" si="14"/>
        <v>449.8</v>
      </c>
      <c r="I146" s="27">
        <f t="shared" si="14"/>
        <v>0</v>
      </c>
    </row>
    <row r="147" spans="1:9" s="50" customFormat="1" ht="60.75" customHeight="1">
      <c r="A147" s="24" t="s">
        <v>76</v>
      </c>
      <c r="B147" s="51">
        <v>650</v>
      </c>
      <c r="C147" s="26" t="s">
        <v>48</v>
      </c>
      <c r="D147" s="26" t="s">
        <v>142</v>
      </c>
      <c r="E147" s="51">
        <v>8010020070</v>
      </c>
      <c r="F147" s="51">
        <v>200</v>
      </c>
      <c r="G147" s="21">
        <f t="shared" si="7"/>
        <v>449.8</v>
      </c>
      <c r="H147" s="27">
        <f t="shared" si="14"/>
        <v>449.8</v>
      </c>
      <c r="I147" s="27">
        <f t="shared" si="14"/>
        <v>0</v>
      </c>
    </row>
    <row r="148" spans="1:9" s="50" customFormat="1" ht="60" customHeight="1">
      <c r="A148" s="24" t="s">
        <v>77</v>
      </c>
      <c r="B148" s="51">
        <v>650</v>
      </c>
      <c r="C148" s="26" t="s">
        <v>48</v>
      </c>
      <c r="D148" s="26" t="s">
        <v>142</v>
      </c>
      <c r="E148" s="51">
        <v>8010020070</v>
      </c>
      <c r="F148" s="51">
        <v>240</v>
      </c>
      <c r="G148" s="21">
        <f t="shared" si="7"/>
        <v>449.8</v>
      </c>
      <c r="H148" s="27">
        <f>H149+H150</f>
        <v>449.8</v>
      </c>
      <c r="I148" s="27">
        <f>I149+I150</f>
        <v>0</v>
      </c>
    </row>
    <row r="149" spans="1:9" s="50" customFormat="1" ht="56.25" customHeight="1">
      <c r="A149" s="43" t="s">
        <v>145</v>
      </c>
      <c r="B149" s="87">
        <v>650</v>
      </c>
      <c r="C149" s="41" t="s">
        <v>48</v>
      </c>
      <c r="D149" s="41" t="s">
        <v>142</v>
      </c>
      <c r="E149" s="87">
        <v>8010020070</v>
      </c>
      <c r="F149" s="87">
        <v>244</v>
      </c>
      <c r="G149" s="21">
        <f t="shared" si="7"/>
        <v>429.8</v>
      </c>
      <c r="H149" s="36">
        <v>429.8</v>
      </c>
      <c r="I149" s="36">
        <v>0</v>
      </c>
    </row>
    <row r="150" spans="1:9" s="50" customFormat="1" ht="54.75" customHeight="1">
      <c r="A150" s="43" t="s">
        <v>78</v>
      </c>
      <c r="B150" s="87">
        <v>650</v>
      </c>
      <c r="C150" s="41" t="s">
        <v>48</v>
      </c>
      <c r="D150" s="41" t="s">
        <v>142</v>
      </c>
      <c r="E150" s="87">
        <v>8010020070</v>
      </c>
      <c r="F150" s="87">
        <v>244</v>
      </c>
      <c r="G150" s="21">
        <f t="shared" si="7"/>
        <v>20</v>
      </c>
      <c r="H150" s="36">
        <v>20</v>
      </c>
      <c r="I150" s="36">
        <v>0</v>
      </c>
    </row>
    <row r="151" spans="1:9" s="50" customFormat="1" ht="45" customHeight="1">
      <c r="A151" s="45" t="s">
        <v>146</v>
      </c>
      <c r="B151" s="46">
        <v>650</v>
      </c>
      <c r="C151" s="88" t="s">
        <v>48</v>
      </c>
      <c r="D151" s="46">
        <v>12</v>
      </c>
      <c r="E151" s="47" t="s">
        <v>55</v>
      </c>
      <c r="F151" s="47" t="s">
        <v>32</v>
      </c>
      <c r="G151" s="21">
        <f t="shared" si="7"/>
        <v>641.7</v>
      </c>
      <c r="H151" s="49">
        <f aca="true" t="shared" si="15" ref="H151:I153">H152</f>
        <v>641.7</v>
      </c>
      <c r="I151" s="49">
        <f t="shared" si="15"/>
        <v>0</v>
      </c>
    </row>
    <row r="152" spans="1:9" s="50" customFormat="1" ht="28.5" customHeight="1">
      <c r="A152" s="24" t="s">
        <v>56</v>
      </c>
      <c r="B152" s="51">
        <v>650</v>
      </c>
      <c r="C152" s="26" t="s">
        <v>48</v>
      </c>
      <c r="D152" s="51">
        <v>12</v>
      </c>
      <c r="E152" s="51">
        <v>7000000000</v>
      </c>
      <c r="F152" s="52" t="s">
        <v>32</v>
      </c>
      <c r="G152" s="21">
        <f t="shared" si="7"/>
        <v>641.7</v>
      </c>
      <c r="H152" s="27">
        <f t="shared" si="15"/>
        <v>641.7</v>
      </c>
      <c r="I152" s="27">
        <f t="shared" si="15"/>
        <v>0</v>
      </c>
    </row>
    <row r="153" spans="1:9" s="50" customFormat="1" ht="116.25" customHeight="1">
      <c r="A153" s="24" t="s">
        <v>58</v>
      </c>
      <c r="B153" s="51">
        <v>650</v>
      </c>
      <c r="C153" s="26" t="s">
        <v>48</v>
      </c>
      <c r="D153" s="51">
        <v>12</v>
      </c>
      <c r="E153" s="26" t="s">
        <v>59</v>
      </c>
      <c r="F153" s="26" t="s">
        <v>32</v>
      </c>
      <c r="G153" s="21">
        <f t="shared" si="7"/>
        <v>641.7</v>
      </c>
      <c r="H153" s="27">
        <f t="shared" si="15"/>
        <v>641.7</v>
      </c>
      <c r="I153" s="27">
        <f t="shared" si="15"/>
        <v>0</v>
      </c>
    </row>
    <row r="154" spans="1:9" ht="30" customHeight="1">
      <c r="A154" s="24" t="s">
        <v>60</v>
      </c>
      <c r="B154" s="26">
        <v>650</v>
      </c>
      <c r="C154" s="26" t="s">
        <v>48</v>
      </c>
      <c r="D154" s="26" t="s">
        <v>147</v>
      </c>
      <c r="E154" s="26" t="s">
        <v>59</v>
      </c>
      <c r="F154" s="26" t="s">
        <v>61</v>
      </c>
      <c r="G154" s="21">
        <f t="shared" si="7"/>
        <v>641.7</v>
      </c>
      <c r="H154" s="27">
        <f>H156+H155</f>
        <v>641.7</v>
      </c>
      <c r="I154" s="27">
        <f>I156+I155</f>
        <v>0</v>
      </c>
    </row>
    <row r="155" spans="1:9" ht="29.25" customHeight="1">
      <c r="A155" s="29" t="s">
        <v>62</v>
      </c>
      <c r="B155" s="85">
        <v>650</v>
      </c>
      <c r="C155" s="85" t="s">
        <v>48</v>
      </c>
      <c r="D155" s="85" t="s">
        <v>147</v>
      </c>
      <c r="E155" s="35" t="s">
        <v>59</v>
      </c>
      <c r="F155" s="35" t="s">
        <v>63</v>
      </c>
      <c r="G155" s="21">
        <f t="shared" si="7"/>
        <v>641.7</v>
      </c>
      <c r="H155" s="69">
        <v>641.7</v>
      </c>
      <c r="I155" s="69">
        <v>0</v>
      </c>
    </row>
    <row r="156" spans="1:9" ht="51" customHeight="1" hidden="1">
      <c r="A156" s="89" t="s">
        <v>148</v>
      </c>
      <c r="B156" s="85">
        <v>650</v>
      </c>
      <c r="C156" s="85" t="s">
        <v>48</v>
      </c>
      <c r="D156" s="85" t="s">
        <v>147</v>
      </c>
      <c r="E156" s="35" t="s">
        <v>149</v>
      </c>
      <c r="F156" s="85"/>
      <c r="G156" s="21">
        <f t="shared" si="7"/>
        <v>0</v>
      </c>
      <c r="H156" s="69">
        <v>0</v>
      </c>
      <c r="I156" s="69">
        <v>0</v>
      </c>
    </row>
    <row r="157" spans="1:9" ht="31.5" customHeight="1">
      <c r="A157" s="90" t="s">
        <v>150</v>
      </c>
      <c r="B157" s="82">
        <v>650</v>
      </c>
      <c r="C157" s="82" t="s">
        <v>151</v>
      </c>
      <c r="D157" s="82" t="s">
        <v>28</v>
      </c>
      <c r="E157" s="82" t="s">
        <v>31</v>
      </c>
      <c r="F157" s="82" t="s">
        <v>32</v>
      </c>
      <c r="G157" s="21">
        <f t="shared" si="7"/>
        <v>1271.6</v>
      </c>
      <c r="H157" s="83">
        <f>H158+H164</f>
        <v>1271.6</v>
      </c>
      <c r="I157" s="83">
        <f>I158+I164</f>
        <v>0</v>
      </c>
    </row>
    <row r="158" spans="1:9" ht="31.5" customHeight="1">
      <c r="A158" s="45" t="s">
        <v>152</v>
      </c>
      <c r="B158" s="46">
        <v>650</v>
      </c>
      <c r="C158" s="88" t="s">
        <v>151</v>
      </c>
      <c r="D158" s="88" t="s">
        <v>27</v>
      </c>
      <c r="E158" s="88" t="s">
        <v>31</v>
      </c>
      <c r="F158" s="47" t="s">
        <v>32</v>
      </c>
      <c r="G158" s="21">
        <f t="shared" si="7"/>
        <v>70</v>
      </c>
      <c r="H158" s="49">
        <f aca="true" t="shared" si="16" ref="H158:I162">H159</f>
        <v>70</v>
      </c>
      <c r="I158" s="49">
        <f t="shared" si="16"/>
        <v>0</v>
      </c>
    </row>
    <row r="159" spans="1:9" ht="87" customHeight="1">
      <c r="A159" s="91" t="s">
        <v>153</v>
      </c>
      <c r="B159" s="51">
        <v>650</v>
      </c>
      <c r="C159" s="26" t="s">
        <v>151</v>
      </c>
      <c r="D159" s="26" t="s">
        <v>27</v>
      </c>
      <c r="E159" s="51">
        <v>1100000000</v>
      </c>
      <c r="F159" s="52" t="s">
        <v>32</v>
      </c>
      <c r="G159" s="21">
        <f t="shared" si="7"/>
        <v>70</v>
      </c>
      <c r="H159" s="27">
        <f t="shared" si="16"/>
        <v>70</v>
      </c>
      <c r="I159" s="27">
        <f t="shared" si="16"/>
        <v>0</v>
      </c>
    </row>
    <row r="160" spans="1:9" ht="31.5" customHeight="1">
      <c r="A160" s="24" t="s">
        <v>74</v>
      </c>
      <c r="B160" s="51">
        <v>650</v>
      </c>
      <c r="C160" s="26" t="s">
        <v>151</v>
      </c>
      <c r="D160" s="26" t="s">
        <v>27</v>
      </c>
      <c r="E160" s="51">
        <v>1100099990</v>
      </c>
      <c r="F160" s="52" t="s">
        <v>32</v>
      </c>
      <c r="G160" s="21">
        <f t="shared" si="7"/>
        <v>70</v>
      </c>
      <c r="H160" s="27">
        <f t="shared" si="16"/>
        <v>70</v>
      </c>
      <c r="I160" s="27">
        <f t="shared" si="16"/>
        <v>0</v>
      </c>
    </row>
    <row r="161" spans="1:9" ht="61.5" customHeight="1">
      <c r="A161" s="24" t="s">
        <v>76</v>
      </c>
      <c r="B161" s="51">
        <v>650</v>
      </c>
      <c r="C161" s="26" t="s">
        <v>151</v>
      </c>
      <c r="D161" s="26" t="s">
        <v>27</v>
      </c>
      <c r="E161" s="51">
        <v>1100099990</v>
      </c>
      <c r="F161" s="51">
        <v>200</v>
      </c>
      <c r="G161" s="21">
        <f t="shared" si="7"/>
        <v>70</v>
      </c>
      <c r="H161" s="27">
        <f t="shared" si="16"/>
        <v>70</v>
      </c>
      <c r="I161" s="27">
        <f t="shared" si="16"/>
        <v>0</v>
      </c>
    </row>
    <row r="162" spans="1:9" ht="55.5" customHeight="1">
      <c r="A162" s="24" t="s">
        <v>77</v>
      </c>
      <c r="B162" s="51">
        <v>650</v>
      </c>
      <c r="C162" s="26" t="s">
        <v>151</v>
      </c>
      <c r="D162" s="26" t="s">
        <v>27</v>
      </c>
      <c r="E162" s="51">
        <v>1100099990</v>
      </c>
      <c r="F162" s="51">
        <v>240</v>
      </c>
      <c r="G162" s="21">
        <f t="shared" si="7"/>
        <v>70</v>
      </c>
      <c r="H162" s="27">
        <f t="shared" si="16"/>
        <v>70</v>
      </c>
      <c r="I162" s="27">
        <f t="shared" si="16"/>
        <v>0</v>
      </c>
    </row>
    <row r="163" spans="1:9" ht="57.75" customHeight="1">
      <c r="A163" s="43" t="s">
        <v>78</v>
      </c>
      <c r="B163" s="87">
        <v>650</v>
      </c>
      <c r="C163" s="41" t="s">
        <v>151</v>
      </c>
      <c r="D163" s="41" t="s">
        <v>27</v>
      </c>
      <c r="E163" s="87">
        <v>1100099990</v>
      </c>
      <c r="F163" s="87">
        <v>244</v>
      </c>
      <c r="G163" s="21">
        <f t="shared" si="7"/>
        <v>70</v>
      </c>
      <c r="H163" s="36">
        <v>70</v>
      </c>
      <c r="I163" s="36">
        <v>0</v>
      </c>
    </row>
    <row r="164" spans="1:9" ht="31.5" customHeight="1">
      <c r="A164" s="45" t="s">
        <v>154</v>
      </c>
      <c r="B164" s="46">
        <v>650</v>
      </c>
      <c r="C164" s="88" t="s">
        <v>151</v>
      </c>
      <c r="D164" s="88" t="s">
        <v>85</v>
      </c>
      <c r="E164" s="47" t="s">
        <v>31</v>
      </c>
      <c r="F164" s="47" t="s">
        <v>32</v>
      </c>
      <c r="G164" s="21">
        <f t="shared" si="7"/>
        <v>1201.6</v>
      </c>
      <c r="H164" s="49">
        <f>H170+H175</f>
        <v>1201.6</v>
      </c>
      <c r="I164" s="49">
        <f>I170</f>
        <v>0</v>
      </c>
    </row>
    <row r="165" spans="1:9" ht="75.75" customHeight="1">
      <c r="A165" s="92" t="s">
        <v>155</v>
      </c>
      <c r="B165" s="77">
        <v>650</v>
      </c>
      <c r="C165" s="31" t="s">
        <v>151</v>
      </c>
      <c r="D165" s="31" t="s">
        <v>85</v>
      </c>
      <c r="E165" s="78" t="s">
        <v>156</v>
      </c>
      <c r="F165" s="78" t="s">
        <v>32</v>
      </c>
      <c r="G165" s="32">
        <f>H165</f>
        <v>580</v>
      </c>
      <c r="H165" s="32">
        <v>580</v>
      </c>
      <c r="I165" s="32"/>
    </row>
    <row r="166" spans="1:9" ht="51" customHeight="1">
      <c r="A166" s="24" t="s">
        <v>74</v>
      </c>
      <c r="B166" s="77">
        <v>650</v>
      </c>
      <c r="C166" s="31" t="s">
        <v>151</v>
      </c>
      <c r="D166" s="31" t="s">
        <v>85</v>
      </c>
      <c r="E166" s="78" t="s">
        <v>157</v>
      </c>
      <c r="F166" s="78" t="s">
        <v>32</v>
      </c>
      <c r="G166" s="32">
        <f>H166</f>
        <v>580</v>
      </c>
      <c r="H166" s="32">
        <f>H167</f>
        <v>580</v>
      </c>
      <c r="I166" s="32"/>
    </row>
    <row r="167" spans="1:9" ht="59.25" customHeight="1">
      <c r="A167" s="24" t="s">
        <v>76</v>
      </c>
      <c r="B167" s="77">
        <v>650</v>
      </c>
      <c r="C167" s="31" t="s">
        <v>151</v>
      </c>
      <c r="D167" s="31" t="s">
        <v>85</v>
      </c>
      <c r="E167" s="78" t="s">
        <v>157</v>
      </c>
      <c r="F167" s="78" t="s">
        <v>108</v>
      </c>
      <c r="G167" s="32">
        <f>H167</f>
        <v>580</v>
      </c>
      <c r="H167" s="32">
        <f>H168</f>
        <v>580</v>
      </c>
      <c r="I167" s="32"/>
    </row>
    <row r="168" spans="1:9" ht="60" customHeight="1">
      <c r="A168" s="24" t="s">
        <v>77</v>
      </c>
      <c r="B168" s="77">
        <v>650</v>
      </c>
      <c r="C168" s="31" t="s">
        <v>151</v>
      </c>
      <c r="D168" s="31" t="s">
        <v>85</v>
      </c>
      <c r="E168" s="78" t="s">
        <v>157</v>
      </c>
      <c r="F168" s="78" t="s">
        <v>109</v>
      </c>
      <c r="G168" s="32">
        <f>H168</f>
        <v>580</v>
      </c>
      <c r="H168" s="32">
        <f>H169</f>
        <v>580</v>
      </c>
      <c r="I168" s="32"/>
    </row>
    <row r="169" spans="1:9" ht="61.5" customHeight="1">
      <c r="A169" s="29" t="s">
        <v>78</v>
      </c>
      <c r="B169" s="77">
        <v>650</v>
      </c>
      <c r="C169" s="31" t="s">
        <v>158</v>
      </c>
      <c r="D169" s="31" t="s">
        <v>85</v>
      </c>
      <c r="E169" s="78" t="s">
        <v>157</v>
      </c>
      <c r="F169" s="78" t="s">
        <v>110</v>
      </c>
      <c r="G169" s="32">
        <f>H169</f>
        <v>580</v>
      </c>
      <c r="H169" s="32">
        <v>580</v>
      </c>
      <c r="I169" s="32"/>
    </row>
    <row r="170" spans="1:9" ht="31.5" customHeight="1">
      <c r="A170" s="45" t="s">
        <v>56</v>
      </c>
      <c r="B170" s="46">
        <v>650</v>
      </c>
      <c r="C170" s="88" t="s">
        <v>151</v>
      </c>
      <c r="D170" s="88" t="s">
        <v>85</v>
      </c>
      <c r="E170" s="47">
        <v>7000000000</v>
      </c>
      <c r="F170" s="47" t="s">
        <v>32</v>
      </c>
      <c r="G170" s="21">
        <f aca="true" t="shared" si="17" ref="G170:G180">H170+I170</f>
        <v>900</v>
      </c>
      <c r="H170" s="49">
        <f aca="true" t="shared" si="18" ref="H170:I173">H171</f>
        <v>900</v>
      </c>
      <c r="I170" s="49">
        <f t="shared" si="18"/>
        <v>0</v>
      </c>
    </row>
    <row r="171" spans="1:9" ht="31.5" customHeight="1">
      <c r="A171" s="24" t="s">
        <v>74</v>
      </c>
      <c r="B171" s="51">
        <v>650</v>
      </c>
      <c r="C171" s="26" t="s">
        <v>151</v>
      </c>
      <c r="D171" s="26" t="s">
        <v>85</v>
      </c>
      <c r="E171" s="52">
        <v>7000099990</v>
      </c>
      <c r="F171" s="52" t="s">
        <v>32</v>
      </c>
      <c r="G171" s="21">
        <f t="shared" si="17"/>
        <v>900</v>
      </c>
      <c r="H171" s="27">
        <f t="shared" si="18"/>
        <v>900</v>
      </c>
      <c r="I171" s="27">
        <f t="shared" si="18"/>
        <v>0</v>
      </c>
    </row>
    <row r="172" spans="1:9" ht="64.5" customHeight="1">
      <c r="A172" s="24" t="s">
        <v>76</v>
      </c>
      <c r="B172" s="51">
        <v>650</v>
      </c>
      <c r="C172" s="26" t="s">
        <v>151</v>
      </c>
      <c r="D172" s="26" t="s">
        <v>85</v>
      </c>
      <c r="E172" s="51">
        <v>7000099990</v>
      </c>
      <c r="F172" s="51">
        <v>200</v>
      </c>
      <c r="G172" s="21">
        <f t="shared" si="17"/>
        <v>900</v>
      </c>
      <c r="H172" s="27">
        <f t="shared" si="18"/>
        <v>900</v>
      </c>
      <c r="I172" s="27">
        <f t="shared" si="18"/>
        <v>0</v>
      </c>
    </row>
    <row r="173" spans="1:9" ht="62.25" customHeight="1">
      <c r="A173" s="24" t="s">
        <v>77</v>
      </c>
      <c r="B173" s="51">
        <v>650</v>
      </c>
      <c r="C173" s="26" t="s">
        <v>151</v>
      </c>
      <c r="D173" s="26" t="s">
        <v>85</v>
      </c>
      <c r="E173" s="51">
        <v>7000099990</v>
      </c>
      <c r="F173" s="51">
        <v>240</v>
      </c>
      <c r="G173" s="21">
        <f t="shared" si="17"/>
        <v>900</v>
      </c>
      <c r="H173" s="27">
        <f t="shared" si="18"/>
        <v>900</v>
      </c>
      <c r="I173" s="27">
        <f t="shared" si="18"/>
        <v>0</v>
      </c>
    </row>
    <row r="174" spans="1:9" ht="57.75" customHeight="1">
      <c r="A174" s="29" t="s">
        <v>78</v>
      </c>
      <c r="B174" s="57">
        <v>650</v>
      </c>
      <c r="C174" s="41" t="s">
        <v>151</v>
      </c>
      <c r="D174" s="41" t="s">
        <v>85</v>
      </c>
      <c r="E174" s="77">
        <v>7000099990</v>
      </c>
      <c r="F174" s="77">
        <v>244</v>
      </c>
      <c r="G174" s="21">
        <f t="shared" si="17"/>
        <v>900</v>
      </c>
      <c r="H174" s="32">
        <v>900</v>
      </c>
      <c r="I174" s="93">
        <v>0</v>
      </c>
    </row>
    <row r="175" spans="1:9" ht="78.75" customHeight="1">
      <c r="A175" s="24" t="s">
        <v>139</v>
      </c>
      <c r="B175" s="46">
        <v>650</v>
      </c>
      <c r="C175" s="88" t="s">
        <v>151</v>
      </c>
      <c r="D175" s="88" t="s">
        <v>85</v>
      </c>
      <c r="E175" s="47" t="s">
        <v>159</v>
      </c>
      <c r="F175" s="47" t="s">
        <v>32</v>
      </c>
      <c r="G175" s="21">
        <f t="shared" si="17"/>
        <v>301.6</v>
      </c>
      <c r="H175" s="49">
        <f aca="true" t="shared" si="19" ref="H175:I178">H176</f>
        <v>301.6</v>
      </c>
      <c r="I175" s="49">
        <f t="shared" si="19"/>
        <v>0</v>
      </c>
    </row>
    <row r="176" spans="1:9" ht="57.75" customHeight="1">
      <c r="A176" s="28" t="s">
        <v>160</v>
      </c>
      <c r="B176" s="51">
        <v>650</v>
      </c>
      <c r="C176" s="26" t="s">
        <v>151</v>
      </c>
      <c r="D176" s="26" t="s">
        <v>85</v>
      </c>
      <c r="E176" s="52" t="s">
        <v>140</v>
      </c>
      <c r="F176" s="52" t="s">
        <v>32</v>
      </c>
      <c r="G176" s="21">
        <f t="shared" si="17"/>
        <v>301.6</v>
      </c>
      <c r="H176" s="27">
        <f t="shared" si="19"/>
        <v>301.6</v>
      </c>
      <c r="I176" s="27">
        <f t="shared" si="19"/>
        <v>0</v>
      </c>
    </row>
    <row r="177" spans="1:9" ht="57.75" customHeight="1">
      <c r="A177" s="28" t="s">
        <v>76</v>
      </c>
      <c r="B177" s="51">
        <v>650</v>
      </c>
      <c r="C177" s="26" t="s">
        <v>151</v>
      </c>
      <c r="D177" s="26" t="s">
        <v>85</v>
      </c>
      <c r="E177" s="52" t="s">
        <v>140</v>
      </c>
      <c r="F177" s="51">
        <v>200</v>
      </c>
      <c r="G177" s="21">
        <f t="shared" si="17"/>
        <v>301.6</v>
      </c>
      <c r="H177" s="27">
        <f t="shared" si="19"/>
        <v>301.6</v>
      </c>
      <c r="I177" s="27">
        <f t="shared" si="19"/>
        <v>0</v>
      </c>
    </row>
    <row r="178" spans="1:9" ht="57.75" customHeight="1">
      <c r="A178" s="28" t="s">
        <v>77</v>
      </c>
      <c r="B178" s="51">
        <v>650</v>
      </c>
      <c r="C178" s="26" t="s">
        <v>151</v>
      </c>
      <c r="D178" s="26" t="s">
        <v>85</v>
      </c>
      <c r="E178" s="52" t="s">
        <v>140</v>
      </c>
      <c r="F178" s="51">
        <v>240</v>
      </c>
      <c r="G178" s="21">
        <f t="shared" si="17"/>
        <v>301.6</v>
      </c>
      <c r="H178" s="27">
        <f t="shared" si="19"/>
        <v>301.6</v>
      </c>
      <c r="I178" s="27">
        <f t="shared" si="19"/>
        <v>0</v>
      </c>
    </row>
    <row r="179" spans="1:9" ht="57.75" customHeight="1">
      <c r="A179" s="71" t="s">
        <v>78</v>
      </c>
      <c r="B179" s="57">
        <v>650</v>
      </c>
      <c r="C179" s="41" t="s">
        <v>151</v>
      </c>
      <c r="D179" s="41" t="s">
        <v>85</v>
      </c>
      <c r="E179" s="78" t="s">
        <v>140</v>
      </c>
      <c r="F179" s="77">
        <v>244</v>
      </c>
      <c r="G179" s="21">
        <f t="shared" si="17"/>
        <v>301.6</v>
      </c>
      <c r="H179" s="32">
        <v>301.6</v>
      </c>
      <c r="I179" s="93">
        <v>0</v>
      </c>
    </row>
    <row r="180" spans="1:9" ht="57.75" customHeight="1">
      <c r="A180" s="94" t="s">
        <v>161</v>
      </c>
      <c r="B180" s="95"/>
      <c r="C180" s="96" t="s">
        <v>54</v>
      </c>
      <c r="D180" s="96" t="s">
        <v>28</v>
      </c>
      <c r="E180" s="97" t="s">
        <v>31</v>
      </c>
      <c r="F180" s="78" t="s">
        <v>32</v>
      </c>
      <c r="G180" s="98">
        <f t="shared" si="17"/>
        <v>1.2</v>
      </c>
      <c r="H180" s="93">
        <f>H185</f>
        <v>1.2</v>
      </c>
      <c r="I180" s="93"/>
    </row>
    <row r="181" spans="1:9" ht="57.75" customHeight="1">
      <c r="A181" s="72" t="s">
        <v>162</v>
      </c>
      <c r="B181" s="57"/>
      <c r="C181" s="41" t="s">
        <v>54</v>
      </c>
      <c r="D181" s="41" t="s">
        <v>151</v>
      </c>
      <c r="E181" s="78" t="s">
        <v>31</v>
      </c>
      <c r="F181" s="78" t="s">
        <v>32</v>
      </c>
      <c r="G181" s="21"/>
      <c r="H181" s="93"/>
      <c r="I181" s="93"/>
    </row>
    <row r="182" spans="1:9" ht="57.75" customHeight="1">
      <c r="A182" s="99" t="s">
        <v>163</v>
      </c>
      <c r="B182" s="57"/>
      <c r="C182" s="41" t="s">
        <v>54</v>
      </c>
      <c r="D182" s="41" t="s">
        <v>151</v>
      </c>
      <c r="E182" s="78" t="s">
        <v>164</v>
      </c>
      <c r="F182" s="78" t="s">
        <v>32</v>
      </c>
      <c r="G182" s="21"/>
      <c r="H182" s="93"/>
      <c r="I182" s="93"/>
    </row>
    <row r="183" spans="1:9" ht="84" customHeight="1">
      <c r="A183" s="72" t="s">
        <v>165</v>
      </c>
      <c r="B183" s="57"/>
      <c r="C183" s="41" t="s">
        <v>54</v>
      </c>
      <c r="D183" s="41" t="s">
        <v>151</v>
      </c>
      <c r="E183" s="78" t="s">
        <v>166</v>
      </c>
      <c r="F183" s="78" t="s">
        <v>32</v>
      </c>
      <c r="G183" s="21"/>
      <c r="H183" s="93"/>
      <c r="I183" s="93"/>
    </row>
    <row r="184" spans="1:9" ht="84" customHeight="1">
      <c r="A184" s="67" t="s">
        <v>167</v>
      </c>
      <c r="B184" s="57"/>
      <c r="C184" s="41" t="s">
        <v>54</v>
      </c>
      <c r="D184" s="41" t="s">
        <v>151</v>
      </c>
      <c r="E184" s="78" t="s">
        <v>168</v>
      </c>
      <c r="F184" s="78" t="s">
        <v>32</v>
      </c>
      <c r="G184" s="21"/>
      <c r="H184" s="93"/>
      <c r="I184" s="93"/>
    </row>
    <row r="185" spans="1:9" ht="126" customHeight="1">
      <c r="A185" s="67" t="s">
        <v>169</v>
      </c>
      <c r="B185" s="46">
        <v>650</v>
      </c>
      <c r="C185" s="88" t="s">
        <v>54</v>
      </c>
      <c r="D185" s="88" t="s">
        <v>151</v>
      </c>
      <c r="E185" s="47" t="s">
        <v>170</v>
      </c>
      <c r="F185" s="47" t="s">
        <v>32</v>
      </c>
      <c r="G185" s="49">
        <f aca="true" t="shared" si="20" ref="G185:G249">H185+I185</f>
        <v>1.2</v>
      </c>
      <c r="H185" s="49">
        <f>H186</f>
        <v>1.2</v>
      </c>
      <c r="I185" s="49">
        <f>I186</f>
        <v>0</v>
      </c>
    </row>
    <row r="186" spans="1:9" ht="81.75" customHeight="1">
      <c r="A186" s="100" t="s">
        <v>171</v>
      </c>
      <c r="B186" s="51">
        <v>650</v>
      </c>
      <c r="C186" s="26" t="s">
        <v>54</v>
      </c>
      <c r="D186" s="26" t="s">
        <v>151</v>
      </c>
      <c r="E186" s="52" t="s">
        <v>172</v>
      </c>
      <c r="F186" s="52" t="s">
        <v>32</v>
      </c>
      <c r="G186" s="27">
        <f t="shared" si="20"/>
        <v>1.2</v>
      </c>
      <c r="H186" s="27">
        <f>H187</f>
        <v>1.2</v>
      </c>
      <c r="I186" s="11"/>
    </row>
    <row r="187" spans="1:9" ht="57.75" customHeight="1">
      <c r="A187" s="24" t="s">
        <v>37</v>
      </c>
      <c r="B187" s="51">
        <v>650</v>
      </c>
      <c r="C187" s="26" t="s">
        <v>54</v>
      </c>
      <c r="D187" s="26" t="s">
        <v>151</v>
      </c>
      <c r="E187" s="52" t="s">
        <v>172</v>
      </c>
      <c r="F187" s="51">
        <v>100</v>
      </c>
      <c r="G187" s="27">
        <f t="shared" si="20"/>
        <v>1.2</v>
      </c>
      <c r="H187" s="27">
        <f>H188</f>
        <v>1.2</v>
      </c>
      <c r="I187" s="11"/>
    </row>
    <row r="188" spans="1:9" ht="57.75" customHeight="1">
      <c r="A188" s="24" t="s">
        <v>39</v>
      </c>
      <c r="B188" s="51">
        <v>650</v>
      </c>
      <c r="C188" s="26" t="s">
        <v>54</v>
      </c>
      <c r="D188" s="26" t="s">
        <v>151</v>
      </c>
      <c r="E188" s="52" t="s">
        <v>172</v>
      </c>
      <c r="F188" s="51">
        <v>120</v>
      </c>
      <c r="G188" s="27">
        <f t="shared" si="20"/>
        <v>1.2</v>
      </c>
      <c r="H188" s="27">
        <f>H189</f>
        <v>1.2</v>
      </c>
      <c r="I188" s="11"/>
    </row>
    <row r="189" spans="1:9" ht="57.75" customHeight="1">
      <c r="A189" s="29" t="s">
        <v>41</v>
      </c>
      <c r="B189" s="57">
        <v>650</v>
      </c>
      <c r="C189" s="41" t="s">
        <v>54</v>
      </c>
      <c r="D189" s="41" t="s">
        <v>151</v>
      </c>
      <c r="E189" s="52" t="s">
        <v>172</v>
      </c>
      <c r="F189" s="77">
        <v>121</v>
      </c>
      <c r="G189" s="21">
        <f t="shared" si="20"/>
        <v>1.2</v>
      </c>
      <c r="H189" s="32">
        <v>1.2</v>
      </c>
      <c r="I189" s="93"/>
    </row>
    <row r="190" spans="1:9" ht="39" customHeight="1">
      <c r="A190" s="101" t="s">
        <v>173</v>
      </c>
      <c r="B190" s="102">
        <v>650</v>
      </c>
      <c r="C190" s="103" t="s">
        <v>65</v>
      </c>
      <c r="D190" s="103" t="s">
        <v>28</v>
      </c>
      <c r="E190" s="103" t="s">
        <v>31</v>
      </c>
      <c r="F190" s="103" t="s">
        <v>32</v>
      </c>
      <c r="G190" s="21">
        <f t="shared" si="20"/>
        <v>3</v>
      </c>
      <c r="H190" s="11">
        <f aca="true" t="shared" si="21" ref="H190:I192">H191</f>
        <v>3</v>
      </c>
      <c r="I190" s="11">
        <f t="shared" si="21"/>
        <v>0</v>
      </c>
    </row>
    <row r="191" spans="1:9" ht="44.25" customHeight="1">
      <c r="A191" s="24" t="s">
        <v>174</v>
      </c>
      <c r="B191" s="51">
        <v>650</v>
      </c>
      <c r="C191" s="52" t="s">
        <v>65</v>
      </c>
      <c r="D191" s="52" t="s">
        <v>65</v>
      </c>
      <c r="E191" s="52" t="s">
        <v>31</v>
      </c>
      <c r="F191" s="52" t="s">
        <v>32</v>
      </c>
      <c r="G191" s="21">
        <f t="shared" si="20"/>
        <v>3</v>
      </c>
      <c r="H191" s="27">
        <f t="shared" si="21"/>
        <v>3</v>
      </c>
      <c r="I191" s="27">
        <f t="shared" si="21"/>
        <v>0</v>
      </c>
    </row>
    <row r="192" spans="1:9" ht="56.25">
      <c r="A192" s="24" t="s">
        <v>175</v>
      </c>
      <c r="B192" s="51">
        <v>650</v>
      </c>
      <c r="C192" s="52" t="s">
        <v>65</v>
      </c>
      <c r="D192" s="52" t="s">
        <v>65</v>
      </c>
      <c r="E192" s="52" t="s">
        <v>176</v>
      </c>
      <c r="F192" s="52" t="s">
        <v>32</v>
      </c>
      <c r="G192" s="21">
        <f t="shared" si="20"/>
        <v>3</v>
      </c>
      <c r="H192" s="27">
        <f t="shared" si="21"/>
        <v>3</v>
      </c>
      <c r="I192" s="27">
        <f t="shared" si="21"/>
        <v>0</v>
      </c>
    </row>
    <row r="193" spans="1:9" ht="24" customHeight="1">
      <c r="A193" s="24" t="s">
        <v>74</v>
      </c>
      <c r="B193" s="52">
        <v>650</v>
      </c>
      <c r="C193" s="52" t="s">
        <v>65</v>
      </c>
      <c r="D193" s="52" t="s">
        <v>65</v>
      </c>
      <c r="E193" s="52" t="s">
        <v>177</v>
      </c>
      <c r="F193" s="52" t="s">
        <v>32</v>
      </c>
      <c r="G193" s="21">
        <f t="shared" si="20"/>
        <v>3</v>
      </c>
      <c r="H193" s="70">
        <f>H194+H198</f>
        <v>3</v>
      </c>
      <c r="I193" s="70">
        <f>I194</f>
        <v>0</v>
      </c>
    </row>
    <row r="194" spans="1:9" ht="114" customHeight="1" hidden="1">
      <c r="A194" s="24" t="s">
        <v>37</v>
      </c>
      <c r="B194" s="52">
        <v>650</v>
      </c>
      <c r="C194" s="52" t="s">
        <v>65</v>
      </c>
      <c r="D194" s="52" t="s">
        <v>65</v>
      </c>
      <c r="E194" s="52" t="s">
        <v>177</v>
      </c>
      <c r="F194" s="52">
        <v>100</v>
      </c>
      <c r="G194" s="21">
        <f t="shared" si="20"/>
        <v>0</v>
      </c>
      <c r="H194" s="70">
        <f>H195</f>
        <v>0</v>
      </c>
      <c r="I194" s="70">
        <f>I195</f>
        <v>0</v>
      </c>
    </row>
    <row r="195" spans="1:9" ht="39" customHeight="1" hidden="1">
      <c r="A195" s="24" t="s">
        <v>39</v>
      </c>
      <c r="B195" s="52">
        <v>650</v>
      </c>
      <c r="C195" s="52" t="s">
        <v>65</v>
      </c>
      <c r="D195" s="52" t="s">
        <v>65</v>
      </c>
      <c r="E195" s="52" t="s">
        <v>177</v>
      </c>
      <c r="F195" s="52">
        <v>120</v>
      </c>
      <c r="G195" s="21">
        <f t="shared" si="20"/>
        <v>0</v>
      </c>
      <c r="H195" s="70">
        <f>H196+H197</f>
        <v>0</v>
      </c>
      <c r="I195" s="70">
        <f>I196+I197</f>
        <v>0</v>
      </c>
    </row>
    <row r="196" spans="1:9" ht="39" customHeight="1" hidden="1">
      <c r="A196" s="29" t="s">
        <v>41</v>
      </c>
      <c r="B196" s="104">
        <v>650</v>
      </c>
      <c r="C196" s="78" t="s">
        <v>65</v>
      </c>
      <c r="D196" s="78" t="s">
        <v>65</v>
      </c>
      <c r="E196" s="78" t="s">
        <v>177</v>
      </c>
      <c r="F196" s="85" t="s">
        <v>42</v>
      </c>
      <c r="G196" s="21">
        <f t="shared" si="20"/>
        <v>0</v>
      </c>
      <c r="H196" s="69">
        <v>0</v>
      </c>
      <c r="I196" s="69">
        <v>0</v>
      </c>
    </row>
    <row r="197" spans="1:9" ht="81.75" customHeight="1" hidden="1">
      <c r="A197" s="29" t="s">
        <v>45</v>
      </c>
      <c r="B197" s="104">
        <v>650</v>
      </c>
      <c r="C197" s="78" t="s">
        <v>65</v>
      </c>
      <c r="D197" s="78" t="s">
        <v>65</v>
      </c>
      <c r="E197" s="78" t="s">
        <v>177</v>
      </c>
      <c r="F197" s="85" t="s">
        <v>46</v>
      </c>
      <c r="G197" s="21">
        <f t="shared" si="20"/>
        <v>0</v>
      </c>
      <c r="H197" s="69">
        <v>0</v>
      </c>
      <c r="I197" s="69">
        <v>0</v>
      </c>
    </row>
    <row r="198" spans="1:9" ht="59.25" customHeight="1">
      <c r="A198" s="24" t="s">
        <v>76</v>
      </c>
      <c r="B198" s="51">
        <v>650</v>
      </c>
      <c r="C198" s="26" t="s">
        <v>65</v>
      </c>
      <c r="D198" s="26" t="s">
        <v>65</v>
      </c>
      <c r="E198" s="51">
        <v>3200099990</v>
      </c>
      <c r="F198" s="51">
        <v>200</v>
      </c>
      <c r="G198" s="21">
        <f t="shared" si="20"/>
        <v>3</v>
      </c>
      <c r="H198" s="70">
        <f>H199</f>
        <v>3</v>
      </c>
      <c r="I198" s="70">
        <f>I199</f>
        <v>0</v>
      </c>
    </row>
    <row r="199" spans="1:9" ht="56.25" customHeight="1">
      <c r="A199" s="24" t="s">
        <v>77</v>
      </c>
      <c r="B199" s="51">
        <v>650</v>
      </c>
      <c r="C199" s="26" t="s">
        <v>65</v>
      </c>
      <c r="D199" s="26" t="s">
        <v>65</v>
      </c>
      <c r="E199" s="51">
        <v>3200099990</v>
      </c>
      <c r="F199" s="51">
        <v>240</v>
      </c>
      <c r="G199" s="21">
        <f t="shared" si="20"/>
        <v>3</v>
      </c>
      <c r="H199" s="70">
        <f>H200</f>
        <v>3</v>
      </c>
      <c r="I199" s="70">
        <f>I200</f>
        <v>0</v>
      </c>
    </row>
    <row r="200" spans="1:9" ht="60" customHeight="1">
      <c r="A200" s="29" t="s">
        <v>78</v>
      </c>
      <c r="B200" s="57">
        <v>650</v>
      </c>
      <c r="C200" s="41" t="s">
        <v>65</v>
      </c>
      <c r="D200" s="41" t="s">
        <v>65</v>
      </c>
      <c r="E200" s="77">
        <v>3200099990</v>
      </c>
      <c r="F200" s="77">
        <v>244</v>
      </c>
      <c r="G200" s="21">
        <f t="shared" si="20"/>
        <v>3</v>
      </c>
      <c r="H200" s="69">
        <v>3</v>
      </c>
      <c r="I200" s="69">
        <v>0</v>
      </c>
    </row>
    <row r="201" spans="1:9" ht="26.25" customHeight="1">
      <c r="A201" s="24" t="s">
        <v>178</v>
      </c>
      <c r="B201" s="51">
        <v>650</v>
      </c>
      <c r="C201" s="52" t="s">
        <v>158</v>
      </c>
      <c r="D201" s="52" t="s">
        <v>27</v>
      </c>
      <c r="E201" s="52" t="s">
        <v>31</v>
      </c>
      <c r="F201" s="52" t="s">
        <v>32</v>
      </c>
      <c r="G201" s="21">
        <f t="shared" si="20"/>
        <v>9027.300000000001</v>
      </c>
      <c r="H201" s="70">
        <f>H202</f>
        <v>9027.300000000001</v>
      </c>
      <c r="I201" s="70">
        <f>I202</f>
        <v>0</v>
      </c>
    </row>
    <row r="202" spans="1:9" ht="26.25" customHeight="1">
      <c r="A202" s="24" t="s">
        <v>56</v>
      </c>
      <c r="B202" s="51">
        <v>650</v>
      </c>
      <c r="C202" s="52" t="s">
        <v>158</v>
      </c>
      <c r="D202" s="52" t="s">
        <v>27</v>
      </c>
      <c r="E202" s="51">
        <v>7000000000</v>
      </c>
      <c r="F202" s="52" t="s">
        <v>32</v>
      </c>
      <c r="G202" s="21">
        <f t="shared" si="20"/>
        <v>9027.300000000001</v>
      </c>
      <c r="H202" s="70">
        <f>H203</f>
        <v>9027.300000000001</v>
      </c>
      <c r="I202" s="70">
        <f>I203</f>
        <v>0</v>
      </c>
    </row>
    <row r="203" spans="1:9" ht="34.5" customHeight="1">
      <c r="A203" s="24" t="s">
        <v>74</v>
      </c>
      <c r="B203" s="51">
        <v>650</v>
      </c>
      <c r="C203" s="52" t="s">
        <v>158</v>
      </c>
      <c r="D203" s="52" t="s">
        <v>27</v>
      </c>
      <c r="E203" s="51">
        <v>7000099990</v>
      </c>
      <c r="F203" s="52" t="s">
        <v>32</v>
      </c>
      <c r="G203" s="21">
        <f t="shared" si="20"/>
        <v>9027.300000000001</v>
      </c>
      <c r="H203" s="70">
        <f>H204+H214+H218+H220+H209</f>
        <v>9027.300000000001</v>
      </c>
      <c r="I203" s="70">
        <f>I204+I214+I218+I220</f>
        <v>0</v>
      </c>
    </row>
    <row r="204" spans="1:21" ht="119.25" customHeight="1">
      <c r="A204" s="24" t="s">
        <v>37</v>
      </c>
      <c r="B204" s="51">
        <v>650</v>
      </c>
      <c r="C204" s="52" t="s">
        <v>158</v>
      </c>
      <c r="D204" s="52" t="s">
        <v>27</v>
      </c>
      <c r="E204" s="51">
        <v>7000000590</v>
      </c>
      <c r="F204" s="51">
        <v>100</v>
      </c>
      <c r="G204" s="21">
        <f t="shared" si="20"/>
        <v>4888.700000000001</v>
      </c>
      <c r="H204" s="70">
        <f>H205</f>
        <v>4888.700000000001</v>
      </c>
      <c r="I204" s="70">
        <f>I205</f>
        <v>0</v>
      </c>
      <c r="U204" s="105"/>
    </row>
    <row r="205" spans="1:9" ht="45" customHeight="1">
      <c r="A205" s="28" t="s">
        <v>179</v>
      </c>
      <c r="B205" s="51">
        <v>650</v>
      </c>
      <c r="C205" s="52" t="s">
        <v>158</v>
      </c>
      <c r="D205" s="52" t="s">
        <v>27</v>
      </c>
      <c r="E205" s="51">
        <v>7000000590</v>
      </c>
      <c r="F205" s="51">
        <v>110</v>
      </c>
      <c r="G205" s="21">
        <f t="shared" si="20"/>
        <v>4888.700000000001</v>
      </c>
      <c r="H205" s="70">
        <f>H206+H207+H208</f>
        <v>4888.700000000001</v>
      </c>
      <c r="I205" s="70">
        <f>I206+I207+I208</f>
        <v>0</v>
      </c>
    </row>
    <row r="206" spans="1:9" ht="30" customHeight="1">
      <c r="A206" s="29" t="s">
        <v>180</v>
      </c>
      <c r="B206" s="57">
        <v>650</v>
      </c>
      <c r="C206" s="58" t="s">
        <v>158</v>
      </c>
      <c r="D206" s="58" t="s">
        <v>27</v>
      </c>
      <c r="E206" s="57">
        <v>7000000590</v>
      </c>
      <c r="F206" s="57">
        <v>111</v>
      </c>
      <c r="G206" s="21">
        <f t="shared" si="20"/>
        <v>3580</v>
      </c>
      <c r="H206" s="69">
        <v>3580</v>
      </c>
      <c r="I206" s="69">
        <v>0</v>
      </c>
    </row>
    <row r="207" spans="1:9" ht="60" customHeight="1">
      <c r="A207" s="29" t="s">
        <v>181</v>
      </c>
      <c r="B207" s="57">
        <v>650</v>
      </c>
      <c r="C207" s="58" t="s">
        <v>158</v>
      </c>
      <c r="D207" s="58" t="s">
        <v>27</v>
      </c>
      <c r="E207" s="57">
        <v>7000000590</v>
      </c>
      <c r="F207" s="57">
        <v>112</v>
      </c>
      <c r="G207" s="21">
        <f t="shared" si="20"/>
        <v>195.8</v>
      </c>
      <c r="H207" s="69">
        <v>195.8</v>
      </c>
      <c r="I207" s="69">
        <v>0</v>
      </c>
    </row>
    <row r="208" spans="1:9" ht="82.5" customHeight="1">
      <c r="A208" s="29" t="s">
        <v>182</v>
      </c>
      <c r="B208" s="57">
        <v>650</v>
      </c>
      <c r="C208" s="58" t="s">
        <v>158</v>
      </c>
      <c r="D208" s="58" t="s">
        <v>27</v>
      </c>
      <c r="E208" s="57">
        <v>7000000590</v>
      </c>
      <c r="F208" s="57">
        <v>119</v>
      </c>
      <c r="G208" s="21">
        <f t="shared" si="20"/>
        <v>1112.9</v>
      </c>
      <c r="H208" s="69">
        <v>1112.9</v>
      </c>
      <c r="I208" s="69">
        <v>0</v>
      </c>
    </row>
    <row r="209" spans="1:21" ht="82.5" customHeight="1" hidden="1">
      <c r="A209" s="24" t="s">
        <v>74</v>
      </c>
      <c r="B209" s="51">
        <v>650</v>
      </c>
      <c r="C209" s="52" t="s">
        <v>158</v>
      </c>
      <c r="D209" s="52" t="s">
        <v>27</v>
      </c>
      <c r="E209" s="51">
        <v>7000082440</v>
      </c>
      <c r="F209" s="52" t="s">
        <v>32</v>
      </c>
      <c r="G209" s="21">
        <f t="shared" si="20"/>
        <v>0</v>
      </c>
      <c r="H209" s="69">
        <f>H210</f>
        <v>0</v>
      </c>
      <c r="I209" s="69"/>
      <c r="U209" s="106"/>
    </row>
    <row r="210" spans="1:21" ht="108" customHeight="1" hidden="1">
      <c r="A210" s="24" t="s">
        <v>37</v>
      </c>
      <c r="B210" s="51">
        <v>650</v>
      </c>
      <c r="C210" s="52" t="s">
        <v>158</v>
      </c>
      <c r="D210" s="52" t="s">
        <v>27</v>
      </c>
      <c r="E210" s="51">
        <v>7000082440</v>
      </c>
      <c r="F210" s="51">
        <v>100</v>
      </c>
      <c r="G210" s="21">
        <f t="shared" si="20"/>
        <v>0</v>
      </c>
      <c r="H210" s="69">
        <f>H211</f>
        <v>0</v>
      </c>
      <c r="I210" s="69"/>
      <c r="U210" s="106"/>
    </row>
    <row r="211" spans="1:21" ht="82.5" customHeight="1" hidden="1">
      <c r="A211" s="28" t="s">
        <v>179</v>
      </c>
      <c r="B211" s="51">
        <v>650</v>
      </c>
      <c r="C211" s="52" t="s">
        <v>158</v>
      </c>
      <c r="D211" s="52" t="s">
        <v>27</v>
      </c>
      <c r="E211" s="51">
        <v>7000082440</v>
      </c>
      <c r="F211" s="51">
        <v>110</v>
      </c>
      <c r="G211" s="21">
        <f t="shared" si="20"/>
        <v>0</v>
      </c>
      <c r="H211" s="69">
        <f>H212+H213</f>
        <v>0</v>
      </c>
      <c r="I211" s="69"/>
      <c r="U211" s="106"/>
    </row>
    <row r="212" spans="1:21" ht="82.5" customHeight="1" hidden="1">
      <c r="A212" s="43" t="s">
        <v>183</v>
      </c>
      <c r="B212" s="57">
        <v>650</v>
      </c>
      <c r="C212" s="58" t="s">
        <v>158</v>
      </c>
      <c r="D212" s="58" t="s">
        <v>27</v>
      </c>
      <c r="E212" s="57">
        <v>7000082440</v>
      </c>
      <c r="F212" s="57">
        <v>111</v>
      </c>
      <c r="G212" s="21">
        <f t="shared" si="20"/>
        <v>0</v>
      </c>
      <c r="H212" s="69">
        <v>0</v>
      </c>
      <c r="I212" s="69"/>
      <c r="U212" s="106"/>
    </row>
    <row r="213" spans="1:21" ht="82.5" customHeight="1" hidden="1">
      <c r="A213" s="43" t="s">
        <v>45</v>
      </c>
      <c r="B213" s="57">
        <v>650</v>
      </c>
      <c r="C213" s="58" t="s">
        <v>158</v>
      </c>
      <c r="D213" s="58" t="s">
        <v>27</v>
      </c>
      <c r="E213" s="57">
        <v>7000082440</v>
      </c>
      <c r="F213" s="57">
        <v>119</v>
      </c>
      <c r="G213" s="21">
        <f t="shared" si="20"/>
        <v>0</v>
      </c>
      <c r="H213" s="69">
        <v>0</v>
      </c>
      <c r="I213" s="69"/>
      <c r="U213" s="106"/>
    </row>
    <row r="214" spans="1:9" ht="65.25" customHeight="1">
      <c r="A214" s="24" t="s">
        <v>76</v>
      </c>
      <c r="B214" s="51">
        <v>650</v>
      </c>
      <c r="C214" s="52" t="s">
        <v>158</v>
      </c>
      <c r="D214" s="52" t="s">
        <v>27</v>
      </c>
      <c r="E214" s="51">
        <v>7000000590</v>
      </c>
      <c r="F214" s="51">
        <v>200</v>
      </c>
      <c r="G214" s="21">
        <f t="shared" si="20"/>
        <v>2619</v>
      </c>
      <c r="H214" s="70">
        <f>H215</f>
        <v>2619</v>
      </c>
      <c r="I214" s="70">
        <v>0</v>
      </c>
    </row>
    <row r="215" spans="1:9" ht="67.5" customHeight="1">
      <c r="A215" s="45" t="s">
        <v>77</v>
      </c>
      <c r="B215" s="46">
        <v>650</v>
      </c>
      <c r="C215" s="47" t="s">
        <v>158</v>
      </c>
      <c r="D215" s="47" t="s">
        <v>27</v>
      </c>
      <c r="E215" s="46">
        <v>7000000590</v>
      </c>
      <c r="F215" s="46">
        <v>240</v>
      </c>
      <c r="G215" s="21">
        <f t="shared" si="20"/>
        <v>2619</v>
      </c>
      <c r="H215" s="86">
        <f>H216+H217</f>
        <v>2619</v>
      </c>
      <c r="I215" s="86">
        <v>0</v>
      </c>
    </row>
    <row r="216" spans="1:9" ht="61.5" customHeight="1">
      <c r="A216" s="29" t="s">
        <v>78</v>
      </c>
      <c r="B216" s="57">
        <v>650</v>
      </c>
      <c r="C216" s="58" t="s">
        <v>158</v>
      </c>
      <c r="D216" s="58" t="s">
        <v>27</v>
      </c>
      <c r="E216" s="57">
        <v>7000000590</v>
      </c>
      <c r="F216" s="57">
        <v>244</v>
      </c>
      <c r="G216" s="21">
        <f t="shared" si="20"/>
        <v>2619</v>
      </c>
      <c r="H216" s="69">
        <v>2619</v>
      </c>
      <c r="I216" s="69">
        <v>0</v>
      </c>
    </row>
    <row r="217" spans="1:9" ht="131.25" customHeight="1">
      <c r="A217" s="76" t="s">
        <v>184</v>
      </c>
      <c r="B217" s="77">
        <v>650</v>
      </c>
      <c r="C217" s="31" t="s">
        <v>158</v>
      </c>
      <c r="D217" s="78" t="s">
        <v>27</v>
      </c>
      <c r="E217" s="31" t="s">
        <v>185</v>
      </c>
      <c r="F217" s="78" t="s">
        <v>110</v>
      </c>
      <c r="G217" s="21">
        <f t="shared" si="20"/>
        <v>0</v>
      </c>
      <c r="H217" s="107">
        <v>0</v>
      </c>
      <c r="I217" s="107">
        <f>I218</f>
        <v>0</v>
      </c>
    </row>
    <row r="218" spans="1:9" ht="37.5" customHeight="1">
      <c r="A218" s="24" t="s">
        <v>60</v>
      </c>
      <c r="B218" s="26">
        <v>650</v>
      </c>
      <c r="C218" s="52" t="s">
        <v>158</v>
      </c>
      <c r="D218" s="52" t="s">
        <v>27</v>
      </c>
      <c r="E218" s="26" t="s">
        <v>59</v>
      </c>
      <c r="F218" s="26" t="s">
        <v>61</v>
      </c>
      <c r="G218" s="21">
        <f t="shared" si="20"/>
        <v>1489.6</v>
      </c>
      <c r="H218" s="70">
        <f>H219</f>
        <v>1489.6</v>
      </c>
      <c r="I218" s="70">
        <f>I219</f>
        <v>0</v>
      </c>
    </row>
    <row r="219" spans="1:9" ht="34.5" customHeight="1">
      <c r="A219" s="29" t="s">
        <v>62</v>
      </c>
      <c r="B219" s="85">
        <v>650</v>
      </c>
      <c r="C219" s="58" t="s">
        <v>158</v>
      </c>
      <c r="D219" s="58" t="s">
        <v>27</v>
      </c>
      <c r="E219" s="35" t="s">
        <v>59</v>
      </c>
      <c r="F219" s="35" t="s">
        <v>63</v>
      </c>
      <c r="G219" s="21">
        <f t="shared" si="20"/>
        <v>1489.6</v>
      </c>
      <c r="H219" s="69">
        <v>1489.6</v>
      </c>
      <c r="I219" s="69">
        <v>0</v>
      </c>
    </row>
    <row r="220" spans="1:9" ht="33" customHeight="1">
      <c r="A220" s="24" t="s">
        <v>67</v>
      </c>
      <c r="B220" s="51">
        <v>650</v>
      </c>
      <c r="C220" s="52" t="s">
        <v>158</v>
      </c>
      <c r="D220" s="52" t="s">
        <v>27</v>
      </c>
      <c r="E220" s="51">
        <v>7000000590</v>
      </c>
      <c r="F220" s="51">
        <v>800</v>
      </c>
      <c r="G220" s="21">
        <f t="shared" si="20"/>
        <v>30</v>
      </c>
      <c r="H220" s="70">
        <f>H221</f>
        <v>30</v>
      </c>
      <c r="I220" s="70">
        <f>I221</f>
        <v>0</v>
      </c>
    </row>
    <row r="221" spans="1:9" ht="35.25" customHeight="1">
      <c r="A221" s="45" t="s">
        <v>79</v>
      </c>
      <c r="B221" s="46">
        <v>650</v>
      </c>
      <c r="C221" s="47" t="s">
        <v>158</v>
      </c>
      <c r="D221" s="47" t="s">
        <v>27</v>
      </c>
      <c r="E221" s="46">
        <v>7000000590</v>
      </c>
      <c r="F221" s="46">
        <v>850</v>
      </c>
      <c r="G221" s="21">
        <f t="shared" si="20"/>
        <v>30</v>
      </c>
      <c r="H221" s="86">
        <f>H222+H223+H224</f>
        <v>30</v>
      </c>
      <c r="I221" s="86">
        <f>I222+I223</f>
        <v>0</v>
      </c>
    </row>
    <row r="222" spans="1:9" ht="40.5" customHeight="1">
      <c r="A222" s="29" t="s">
        <v>80</v>
      </c>
      <c r="B222" s="57">
        <v>650</v>
      </c>
      <c r="C222" s="58" t="s">
        <v>158</v>
      </c>
      <c r="D222" s="58" t="s">
        <v>27</v>
      </c>
      <c r="E222" s="57">
        <v>7000000590</v>
      </c>
      <c r="F222" s="57">
        <v>851</v>
      </c>
      <c r="G222" s="21">
        <f t="shared" si="20"/>
        <v>20</v>
      </c>
      <c r="H222" s="69">
        <v>20</v>
      </c>
      <c r="I222" s="69">
        <v>0</v>
      </c>
    </row>
    <row r="223" spans="1:9" ht="29.25" customHeight="1">
      <c r="A223" s="29" t="s">
        <v>81</v>
      </c>
      <c r="B223" s="57">
        <v>650</v>
      </c>
      <c r="C223" s="58" t="s">
        <v>158</v>
      </c>
      <c r="D223" s="58" t="s">
        <v>27</v>
      </c>
      <c r="E223" s="57">
        <v>7000000590</v>
      </c>
      <c r="F223" s="57">
        <v>852</v>
      </c>
      <c r="G223" s="21">
        <f t="shared" si="20"/>
        <v>5</v>
      </c>
      <c r="H223" s="69">
        <v>5</v>
      </c>
      <c r="I223" s="69">
        <v>0</v>
      </c>
    </row>
    <row r="224" spans="1:9" ht="29.25" customHeight="1">
      <c r="A224" s="29"/>
      <c r="B224" s="57">
        <v>650</v>
      </c>
      <c r="C224" s="58" t="s">
        <v>158</v>
      </c>
      <c r="D224" s="58" t="s">
        <v>27</v>
      </c>
      <c r="E224" s="57">
        <v>7000000590</v>
      </c>
      <c r="F224" s="57">
        <v>852</v>
      </c>
      <c r="G224" s="21">
        <f t="shared" si="20"/>
        <v>5</v>
      </c>
      <c r="H224" s="69">
        <v>5</v>
      </c>
      <c r="I224" s="69"/>
    </row>
    <row r="225" spans="1:9" ht="39" customHeight="1">
      <c r="A225" s="108" t="s">
        <v>186</v>
      </c>
      <c r="B225" s="109">
        <v>650</v>
      </c>
      <c r="C225" s="109">
        <v>10</v>
      </c>
      <c r="D225" s="110" t="s">
        <v>27</v>
      </c>
      <c r="E225" s="110" t="s">
        <v>31</v>
      </c>
      <c r="F225" s="109">
        <v>0</v>
      </c>
      <c r="G225" s="21">
        <f t="shared" si="20"/>
        <v>60</v>
      </c>
      <c r="H225" s="111">
        <f aca="true" t="shared" si="22" ref="H225:H230">H226</f>
        <v>60</v>
      </c>
      <c r="I225" s="111">
        <f aca="true" t="shared" si="23" ref="I225:I230">I226</f>
        <v>0</v>
      </c>
    </row>
    <row r="226" spans="1:9" ht="30.75" customHeight="1">
      <c r="A226" s="24" t="s">
        <v>187</v>
      </c>
      <c r="B226" s="51">
        <v>650</v>
      </c>
      <c r="C226" s="51">
        <v>10</v>
      </c>
      <c r="D226" s="52" t="s">
        <v>27</v>
      </c>
      <c r="E226" s="52" t="s">
        <v>31</v>
      </c>
      <c r="F226" s="51">
        <v>0</v>
      </c>
      <c r="G226" s="21">
        <f t="shared" si="20"/>
        <v>60</v>
      </c>
      <c r="H226" s="70">
        <f t="shared" si="22"/>
        <v>60</v>
      </c>
      <c r="I226" s="70">
        <f t="shared" si="23"/>
        <v>0</v>
      </c>
    </row>
    <row r="227" spans="1:9" ht="30.75" customHeight="1">
      <c r="A227" s="24" t="s">
        <v>56</v>
      </c>
      <c r="B227" s="51">
        <v>650</v>
      </c>
      <c r="C227" s="51">
        <v>10</v>
      </c>
      <c r="D227" s="52" t="s">
        <v>27</v>
      </c>
      <c r="E227" s="51">
        <v>7000000000</v>
      </c>
      <c r="F227" s="51">
        <v>0</v>
      </c>
      <c r="G227" s="21">
        <f t="shared" si="20"/>
        <v>60</v>
      </c>
      <c r="H227" s="70">
        <f t="shared" si="22"/>
        <v>60</v>
      </c>
      <c r="I227" s="70">
        <f t="shared" si="23"/>
        <v>0</v>
      </c>
    </row>
    <row r="228" spans="1:9" ht="29.25" customHeight="1">
      <c r="A228" s="24" t="s">
        <v>74</v>
      </c>
      <c r="B228" s="51">
        <v>650</v>
      </c>
      <c r="C228" s="51">
        <v>10</v>
      </c>
      <c r="D228" s="52" t="s">
        <v>27</v>
      </c>
      <c r="E228" s="51">
        <v>7000099990</v>
      </c>
      <c r="F228" s="51">
        <v>0</v>
      </c>
      <c r="G228" s="21">
        <f t="shared" si="20"/>
        <v>60</v>
      </c>
      <c r="H228" s="70">
        <f t="shared" si="22"/>
        <v>60</v>
      </c>
      <c r="I228" s="70">
        <f t="shared" si="23"/>
        <v>0</v>
      </c>
    </row>
    <row r="229" spans="1:9" ht="39.75" customHeight="1">
      <c r="A229" s="24" t="s">
        <v>188</v>
      </c>
      <c r="B229" s="51">
        <v>650</v>
      </c>
      <c r="C229" s="51">
        <v>10</v>
      </c>
      <c r="D229" s="52" t="s">
        <v>27</v>
      </c>
      <c r="E229" s="51">
        <v>7000099990</v>
      </c>
      <c r="F229" s="51">
        <v>300</v>
      </c>
      <c r="G229" s="21">
        <f t="shared" si="20"/>
        <v>60</v>
      </c>
      <c r="H229" s="70">
        <f t="shared" si="22"/>
        <v>60</v>
      </c>
      <c r="I229" s="70">
        <f t="shared" si="23"/>
        <v>0</v>
      </c>
    </row>
    <row r="230" spans="1:9" ht="40.5" customHeight="1">
      <c r="A230" s="24" t="s">
        <v>189</v>
      </c>
      <c r="B230" s="51">
        <v>650</v>
      </c>
      <c r="C230" s="51">
        <v>10</v>
      </c>
      <c r="D230" s="52" t="s">
        <v>27</v>
      </c>
      <c r="E230" s="51">
        <v>7000099990</v>
      </c>
      <c r="F230" s="51">
        <v>310</v>
      </c>
      <c r="G230" s="21">
        <f t="shared" si="20"/>
        <v>60</v>
      </c>
      <c r="H230" s="70">
        <f t="shared" si="22"/>
        <v>60</v>
      </c>
      <c r="I230" s="70">
        <f t="shared" si="23"/>
        <v>0</v>
      </c>
    </row>
    <row r="231" spans="1:9" ht="39.75" customHeight="1">
      <c r="A231" s="29" t="s">
        <v>190</v>
      </c>
      <c r="B231" s="57">
        <v>650</v>
      </c>
      <c r="C231" s="57">
        <v>10</v>
      </c>
      <c r="D231" s="58" t="s">
        <v>27</v>
      </c>
      <c r="E231" s="57">
        <v>7000099990</v>
      </c>
      <c r="F231" s="57">
        <v>312</v>
      </c>
      <c r="G231" s="21">
        <f t="shared" si="20"/>
        <v>60</v>
      </c>
      <c r="H231" s="69">
        <v>60</v>
      </c>
      <c r="I231" s="69">
        <v>0</v>
      </c>
    </row>
    <row r="232" spans="1:9" ht="30.75" customHeight="1">
      <c r="A232" s="108" t="s">
        <v>191</v>
      </c>
      <c r="B232" s="109">
        <v>650</v>
      </c>
      <c r="C232" s="110" t="s">
        <v>192</v>
      </c>
      <c r="D232" s="110" t="s">
        <v>27</v>
      </c>
      <c r="E232" s="110" t="s">
        <v>31</v>
      </c>
      <c r="F232" s="110" t="s">
        <v>32</v>
      </c>
      <c r="G232" s="21">
        <f t="shared" si="20"/>
        <v>1870.2</v>
      </c>
      <c r="H232" s="111">
        <f aca="true" t="shared" si="24" ref="H232:I234">H233</f>
        <v>1870.2</v>
      </c>
      <c r="I232" s="111">
        <f t="shared" si="24"/>
        <v>0</v>
      </c>
    </row>
    <row r="233" spans="1:9" ht="34.5" customHeight="1">
      <c r="A233" s="24" t="s">
        <v>193</v>
      </c>
      <c r="B233" s="51">
        <v>650</v>
      </c>
      <c r="C233" s="52" t="s">
        <v>192</v>
      </c>
      <c r="D233" s="52" t="s">
        <v>27</v>
      </c>
      <c r="E233" s="52" t="s">
        <v>31</v>
      </c>
      <c r="F233" s="52" t="s">
        <v>32</v>
      </c>
      <c r="G233" s="21">
        <f t="shared" si="20"/>
        <v>1870.2</v>
      </c>
      <c r="H233" s="70">
        <f t="shared" si="24"/>
        <v>1870.2</v>
      </c>
      <c r="I233" s="70">
        <f t="shared" si="24"/>
        <v>0</v>
      </c>
    </row>
    <row r="234" spans="1:9" ht="93.75">
      <c r="A234" s="24" t="s">
        <v>194</v>
      </c>
      <c r="B234" s="51">
        <v>650</v>
      </c>
      <c r="C234" s="52" t="s">
        <v>192</v>
      </c>
      <c r="D234" s="52" t="s">
        <v>27</v>
      </c>
      <c r="E234" s="52" t="s">
        <v>195</v>
      </c>
      <c r="F234" s="52" t="s">
        <v>32</v>
      </c>
      <c r="G234" s="21">
        <f t="shared" si="20"/>
        <v>1870.2</v>
      </c>
      <c r="H234" s="70">
        <f t="shared" si="24"/>
        <v>1870.2</v>
      </c>
      <c r="I234" s="70">
        <f t="shared" si="24"/>
        <v>0</v>
      </c>
    </row>
    <row r="235" spans="1:9" ht="51.75" customHeight="1">
      <c r="A235" s="24" t="s">
        <v>74</v>
      </c>
      <c r="B235" s="51">
        <v>650</v>
      </c>
      <c r="C235" s="52" t="s">
        <v>192</v>
      </c>
      <c r="D235" s="52" t="s">
        <v>27</v>
      </c>
      <c r="E235" s="52" t="s">
        <v>196</v>
      </c>
      <c r="F235" s="52" t="s">
        <v>32</v>
      </c>
      <c r="G235" s="21">
        <f t="shared" si="20"/>
        <v>1870.2</v>
      </c>
      <c r="H235" s="70">
        <f>H236+H241</f>
        <v>1870.2</v>
      </c>
      <c r="I235" s="70">
        <f>I236+I241</f>
        <v>0</v>
      </c>
    </row>
    <row r="236" spans="1:9" ht="112.5">
      <c r="A236" s="24" t="s">
        <v>37</v>
      </c>
      <c r="B236" s="51">
        <v>650</v>
      </c>
      <c r="C236" s="52" t="s">
        <v>192</v>
      </c>
      <c r="D236" s="52" t="s">
        <v>27</v>
      </c>
      <c r="E236" s="52" t="s">
        <v>196</v>
      </c>
      <c r="F236" s="51">
        <v>100</v>
      </c>
      <c r="G236" s="21">
        <f t="shared" si="20"/>
        <v>1338.7</v>
      </c>
      <c r="H236" s="70">
        <f>H237</f>
        <v>1338.7</v>
      </c>
      <c r="I236" s="70">
        <f>I237</f>
        <v>0</v>
      </c>
    </row>
    <row r="237" spans="1:9" ht="56.25" customHeight="1">
      <c r="A237" s="28" t="s">
        <v>179</v>
      </c>
      <c r="B237" s="51">
        <v>650</v>
      </c>
      <c r="C237" s="52" t="s">
        <v>192</v>
      </c>
      <c r="D237" s="52" t="s">
        <v>27</v>
      </c>
      <c r="E237" s="52" t="s">
        <v>196</v>
      </c>
      <c r="F237" s="51">
        <v>110</v>
      </c>
      <c r="G237" s="21">
        <f t="shared" si="20"/>
        <v>1338.7</v>
      </c>
      <c r="H237" s="70">
        <f>H238+H239+H240</f>
        <v>1338.7</v>
      </c>
      <c r="I237" s="70">
        <f>I238+I239+I240</f>
        <v>0</v>
      </c>
    </row>
    <row r="238" spans="1:9" ht="38.25" customHeight="1">
      <c r="A238" s="29" t="s">
        <v>180</v>
      </c>
      <c r="B238" s="57">
        <v>650</v>
      </c>
      <c r="C238" s="58" t="s">
        <v>192</v>
      </c>
      <c r="D238" s="58" t="s">
        <v>27</v>
      </c>
      <c r="E238" s="58" t="s">
        <v>196</v>
      </c>
      <c r="F238" s="57">
        <v>111</v>
      </c>
      <c r="G238" s="21">
        <f t="shared" si="20"/>
        <v>975.2</v>
      </c>
      <c r="H238" s="69">
        <v>975.2</v>
      </c>
      <c r="I238" s="69">
        <v>0</v>
      </c>
    </row>
    <row r="239" spans="1:9" ht="63" customHeight="1">
      <c r="A239" s="29" t="s">
        <v>181</v>
      </c>
      <c r="B239" s="57">
        <v>650</v>
      </c>
      <c r="C239" s="58" t="s">
        <v>192</v>
      </c>
      <c r="D239" s="58" t="s">
        <v>27</v>
      </c>
      <c r="E239" s="58" t="s">
        <v>196</v>
      </c>
      <c r="F239" s="57">
        <v>112</v>
      </c>
      <c r="G239" s="21">
        <f t="shared" si="20"/>
        <v>69</v>
      </c>
      <c r="H239" s="69">
        <v>69</v>
      </c>
      <c r="I239" s="69">
        <v>0</v>
      </c>
    </row>
    <row r="240" spans="1:9" ht="81" customHeight="1">
      <c r="A240" s="29" t="s">
        <v>197</v>
      </c>
      <c r="B240" s="57">
        <v>650</v>
      </c>
      <c r="C240" s="58" t="s">
        <v>192</v>
      </c>
      <c r="D240" s="58" t="s">
        <v>27</v>
      </c>
      <c r="E240" s="58" t="s">
        <v>196</v>
      </c>
      <c r="F240" s="57">
        <v>119</v>
      </c>
      <c r="G240" s="21">
        <f t="shared" si="20"/>
        <v>294.5</v>
      </c>
      <c r="H240" s="69">
        <v>294.5</v>
      </c>
      <c r="I240" s="69">
        <v>0</v>
      </c>
    </row>
    <row r="241" spans="1:9" ht="58.5" customHeight="1">
      <c r="A241" s="24" t="s">
        <v>76</v>
      </c>
      <c r="B241" s="51">
        <v>650</v>
      </c>
      <c r="C241" s="52" t="s">
        <v>192</v>
      </c>
      <c r="D241" s="52" t="s">
        <v>27</v>
      </c>
      <c r="E241" s="52" t="s">
        <v>196</v>
      </c>
      <c r="F241" s="51">
        <v>200</v>
      </c>
      <c r="G241" s="21">
        <f t="shared" si="20"/>
        <v>531.5</v>
      </c>
      <c r="H241" s="70">
        <f>H242</f>
        <v>531.5</v>
      </c>
      <c r="I241" s="70">
        <f>I242</f>
        <v>0</v>
      </c>
    </row>
    <row r="242" spans="1:9" ht="63" customHeight="1">
      <c r="A242" s="24" t="s">
        <v>77</v>
      </c>
      <c r="B242" s="51">
        <v>650</v>
      </c>
      <c r="C242" s="52" t="s">
        <v>192</v>
      </c>
      <c r="D242" s="52" t="s">
        <v>27</v>
      </c>
      <c r="E242" s="52" t="s">
        <v>196</v>
      </c>
      <c r="F242" s="51">
        <v>240</v>
      </c>
      <c r="G242" s="21">
        <f t="shared" si="20"/>
        <v>531.5</v>
      </c>
      <c r="H242" s="70">
        <f>H243</f>
        <v>531.5</v>
      </c>
      <c r="I242" s="70">
        <f>I243</f>
        <v>0</v>
      </c>
    </row>
    <row r="243" spans="1:9" ht="56.25" customHeight="1">
      <c r="A243" s="29" t="s">
        <v>78</v>
      </c>
      <c r="B243" s="57">
        <v>650</v>
      </c>
      <c r="C243" s="58" t="s">
        <v>192</v>
      </c>
      <c r="D243" s="58" t="s">
        <v>27</v>
      </c>
      <c r="E243" s="58" t="s">
        <v>196</v>
      </c>
      <c r="F243" s="57">
        <v>244</v>
      </c>
      <c r="G243" s="21">
        <f t="shared" si="20"/>
        <v>531.5</v>
      </c>
      <c r="H243" s="32">
        <v>531.5</v>
      </c>
      <c r="I243" s="93">
        <v>0</v>
      </c>
    </row>
    <row r="244" spans="1:9" ht="31.5" customHeight="1" hidden="1">
      <c r="A244" s="112" t="s">
        <v>198</v>
      </c>
      <c r="B244" s="113">
        <v>650</v>
      </c>
      <c r="C244" s="114" t="s">
        <v>65</v>
      </c>
      <c r="D244" s="114" t="s">
        <v>65</v>
      </c>
      <c r="E244" s="114" t="s">
        <v>199</v>
      </c>
      <c r="F244" s="115" t="s">
        <v>110</v>
      </c>
      <c r="G244" s="116">
        <f t="shared" si="20"/>
        <v>0</v>
      </c>
      <c r="H244" s="116">
        <v>0</v>
      </c>
      <c r="I244" s="116">
        <v>0</v>
      </c>
    </row>
    <row r="245" spans="1:9" ht="33" customHeight="1" hidden="1">
      <c r="A245" s="112" t="s">
        <v>200</v>
      </c>
      <c r="B245" s="35">
        <v>650</v>
      </c>
      <c r="C245" s="114" t="s">
        <v>65</v>
      </c>
      <c r="D245" s="114" t="s">
        <v>65</v>
      </c>
      <c r="E245" s="114" t="s">
        <v>201</v>
      </c>
      <c r="F245" s="114" t="s">
        <v>202</v>
      </c>
      <c r="G245" s="116">
        <f t="shared" si="20"/>
        <v>0</v>
      </c>
      <c r="H245" s="116">
        <v>0</v>
      </c>
      <c r="I245" s="116">
        <v>0</v>
      </c>
    </row>
    <row r="246" spans="1:9" ht="33" customHeight="1" hidden="1">
      <c r="A246" s="112" t="s">
        <v>203</v>
      </c>
      <c r="B246" s="35">
        <v>650</v>
      </c>
      <c r="C246" s="114" t="s">
        <v>65</v>
      </c>
      <c r="D246" s="114" t="s">
        <v>65</v>
      </c>
      <c r="E246" s="114" t="s">
        <v>204</v>
      </c>
      <c r="F246" s="114" t="s">
        <v>205</v>
      </c>
      <c r="G246" s="116">
        <f t="shared" si="20"/>
        <v>0</v>
      </c>
      <c r="H246" s="116">
        <v>0</v>
      </c>
      <c r="I246" s="116"/>
    </row>
    <row r="247" spans="1:9" ht="33" customHeight="1" hidden="1">
      <c r="A247" s="112" t="s">
        <v>206</v>
      </c>
      <c r="B247" s="35">
        <v>650</v>
      </c>
      <c r="C247" s="114" t="s">
        <v>65</v>
      </c>
      <c r="D247" s="114" t="s">
        <v>65</v>
      </c>
      <c r="E247" s="114" t="s">
        <v>204</v>
      </c>
      <c r="F247" s="114" t="s">
        <v>207</v>
      </c>
      <c r="G247" s="116">
        <f t="shared" si="20"/>
        <v>0</v>
      </c>
      <c r="H247" s="116">
        <v>0</v>
      </c>
      <c r="I247" s="116"/>
    </row>
    <row r="248" spans="1:9" ht="31.5" customHeight="1" hidden="1">
      <c r="A248" s="117" t="s">
        <v>208</v>
      </c>
      <c r="B248" s="41">
        <v>650</v>
      </c>
      <c r="C248" s="114" t="s">
        <v>65</v>
      </c>
      <c r="D248" s="114" t="s">
        <v>96</v>
      </c>
      <c r="E248" s="114" t="s">
        <v>209</v>
      </c>
      <c r="F248" s="114" t="s">
        <v>32</v>
      </c>
      <c r="G248" s="116">
        <f t="shared" si="20"/>
        <v>0</v>
      </c>
      <c r="H248" s="116">
        <f>H249</f>
        <v>0</v>
      </c>
      <c r="I248" s="116">
        <f>I249</f>
        <v>0</v>
      </c>
    </row>
    <row r="249" spans="1:9" ht="31.5" customHeight="1" hidden="1">
      <c r="A249" s="118" t="s">
        <v>210</v>
      </c>
      <c r="B249" s="80">
        <v>650</v>
      </c>
      <c r="C249" s="119" t="s">
        <v>65</v>
      </c>
      <c r="D249" s="119" t="s">
        <v>96</v>
      </c>
      <c r="E249" s="119" t="s">
        <v>209</v>
      </c>
      <c r="F249" s="119" t="s">
        <v>61</v>
      </c>
      <c r="G249" s="116">
        <f t="shared" si="20"/>
        <v>0</v>
      </c>
      <c r="H249" s="120">
        <v>0</v>
      </c>
      <c r="I249" s="120">
        <v>0</v>
      </c>
    </row>
  </sheetData>
  <sheetProtection selectLockedCells="1" selectUnlockedCells="1"/>
  <mergeCells count="5">
    <mergeCell ref="G1:I1"/>
    <mergeCell ref="H2:I2"/>
    <mergeCell ref="H3:I3"/>
    <mergeCell ref="H4:I4"/>
    <mergeCell ref="A7:I7"/>
  </mergeCells>
  <printOptions/>
  <pageMargins left="0.7875" right="0" top="0.39375" bottom="0.11805555555555555" header="0.5118055555555555" footer="0.5118055555555555"/>
  <pageSetup fitToHeight="15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U208"/>
  <sheetViews>
    <sheetView zoomScale="54" zoomScaleNormal="54" zoomScalePageLayoutView="0" workbookViewId="0" topLeftCell="A1">
      <selection activeCell="H4" sqref="H4"/>
    </sheetView>
  </sheetViews>
  <sheetFormatPr defaultColWidth="9.00390625" defaultRowHeight="12.75"/>
  <cols>
    <col min="1" max="1" width="53.625" style="1" customWidth="1"/>
    <col min="2" max="2" width="7.25390625" style="1" customWidth="1"/>
    <col min="3" max="3" width="5.375" style="1" customWidth="1"/>
    <col min="4" max="4" width="5.125" style="1" customWidth="1"/>
    <col min="5" max="5" width="15.875" style="1" customWidth="1"/>
    <col min="6" max="6" width="5.625" style="1" customWidth="1"/>
    <col min="7" max="7" width="12.375" style="1" customWidth="1"/>
    <col min="8" max="8" width="15.00390625" style="1" customWidth="1"/>
    <col min="9" max="9" width="16.00390625" style="1" customWidth="1"/>
    <col min="10" max="10" width="10.125" style="1" hidden="1" customWidth="1"/>
    <col min="11" max="11" width="11.125" style="1" hidden="1" customWidth="1"/>
    <col min="12" max="12" width="9.25390625" style="1" hidden="1" customWidth="1"/>
    <col min="13" max="13" width="7.375" style="1" hidden="1" customWidth="1"/>
    <col min="14" max="14" width="7.25390625" style="1" hidden="1" customWidth="1"/>
    <col min="15" max="15" width="8.00390625" style="1" hidden="1" customWidth="1"/>
    <col min="16" max="16" width="7.875" style="1" hidden="1" customWidth="1"/>
    <col min="17" max="17" width="8.875" style="1" hidden="1" customWidth="1"/>
    <col min="18" max="18" width="11.625" style="1" hidden="1" customWidth="1"/>
    <col min="19" max="19" width="8.875" style="1" hidden="1" customWidth="1"/>
    <col min="20" max="20" width="9.625" style="1" hidden="1" customWidth="1"/>
    <col min="21" max="16384" width="9.00390625" style="1" customWidth="1"/>
  </cols>
  <sheetData>
    <row r="1" spans="7:9" ht="18.75" customHeight="1">
      <c r="G1" s="188" t="s">
        <v>0</v>
      </c>
      <c r="H1" s="188"/>
      <c r="I1" s="188"/>
    </row>
    <row r="2" spans="8:9" ht="18.75" customHeight="1">
      <c r="H2" s="188" t="s">
        <v>1</v>
      </c>
      <c r="I2" s="188"/>
    </row>
    <row r="3" spans="8:9" ht="18.75" customHeight="1">
      <c r="H3" s="188" t="s">
        <v>211</v>
      </c>
      <c r="I3" s="188"/>
    </row>
    <row r="4" spans="8:9" ht="18.75" customHeight="1">
      <c r="H4" s="188" t="s">
        <v>212</v>
      </c>
      <c r="I4" s="188"/>
    </row>
    <row r="5" spans="1:2" ht="18.75">
      <c r="A5" s="2"/>
      <c r="B5" s="2"/>
    </row>
    <row r="6" spans="1:2" ht="18.75">
      <c r="A6" s="2"/>
      <c r="B6" s="2"/>
    </row>
    <row r="7" spans="1:9" ht="90.75" customHeight="1">
      <c r="A7" s="189" t="s">
        <v>213</v>
      </c>
      <c r="B7" s="189"/>
      <c r="C7" s="189"/>
      <c r="D7" s="189"/>
      <c r="E7" s="189"/>
      <c r="F7" s="189"/>
      <c r="G7" s="189"/>
      <c r="H7" s="189"/>
      <c r="I7" s="189"/>
    </row>
    <row r="8" spans="1:9" ht="37.5">
      <c r="A8" s="4"/>
      <c r="B8" s="4"/>
      <c r="I8" s="2" t="s">
        <v>5</v>
      </c>
    </row>
    <row r="9" spans="1:19" ht="108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  <c r="F9" s="5" t="s">
        <v>11</v>
      </c>
      <c r="G9" s="5" t="s">
        <v>12</v>
      </c>
      <c r="H9" s="5" t="s">
        <v>13</v>
      </c>
      <c r="I9" s="5" t="s">
        <v>214</v>
      </c>
      <c r="J9" s="6" t="s">
        <v>15</v>
      </c>
      <c r="K9" s="7" t="s">
        <v>16</v>
      </c>
      <c r="L9" s="8" t="s">
        <v>17</v>
      </c>
      <c r="M9" s="8" t="s">
        <v>18</v>
      </c>
      <c r="N9" s="8" t="s">
        <v>19</v>
      </c>
      <c r="O9" s="8" t="s">
        <v>20</v>
      </c>
      <c r="P9" s="8" t="s">
        <v>21</v>
      </c>
      <c r="Q9" s="8" t="s">
        <v>22</v>
      </c>
      <c r="R9" s="8" t="s">
        <v>23</v>
      </c>
      <c r="S9" s="8" t="s">
        <v>24</v>
      </c>
    </row>
    <row r="10" spans="1:9" ht="18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</row>
    <row r="11" spans="1:19" ht="27.75" customHeight="1">
      <c r="A11" s="10" t="s">
        <v>25</v>
      </c>
      <c r="B11" s="10"/>
      <c r="C11" s="10"/>
      <c r="D11" s="10"/>
      <c r="E11" s="10"/>
      <c r="F11" s="10"/>
      <c r="G11" s="121">
        <f>G12+G50+G61+G93+G132+G150+G161+G184+G191</f>
        <v>22107.5</v>
      </c>
      <c r="H11" s="121">
        <f>H12+H50+H61+H93+H132+H150+H161+H184+H191</f>
        <v>21637.1</v>
      </c>
      <c r="I11" s="121">
        <f>I12+I50+I61+I93+I132+I150+I161+I184+I191</f>
        <v>187</v>
      </c>
      <c r="J11" s="12">
        <f>K11-G11</f>
        <v>0</v>
      </c>
      <c r="K11" s="13">
        <f>SUM(L11:S11)</f>
        <v>22107.5</v>
      </c>
      <c r="L11" s="14">
        <v>20119.5</v>
      </c>
      <c r="M11" s="14">
        <v>168</v>
      </c>
      <c r="N11" s="14">
        <v>19</v>
      </c>
      <c r="O11" s="14">
        <v>1433</v>
      </c>
      <c r="P11" s="15">
        <v>0</v>
      </c>
      <c r="Q11" s="1">
        <v>283.4</v>
      </c>
      <c r="R11" s="1">
        <v>0</v>
      </c>
      <c r="S11" s="1">
        <v>84.6</v>
      </c>
    </row>
    <row r="12" spans="1:9" ht="27" customHeight="1">
      <c r="A12" s="16" t="s">
        <v>26</v>
      </c>
      <c r="B12" s="10">
        <v>650</v>
      </c>
      <c r="C12" s="17" t="s">
        <v>27</v>
      </c>
      <c r="D12" s="17" t="s">
        <v>28</v>
      </c>
      <c r="E12" s="17"/>
      <c r="F12" s="17"/>
      <c r="G12" s="121">
        <f>G13+G20+G32+G37</f>
        <v>11277.8</v>
      </c>
      <c r="H12" s="121">
        <f>H13+H20+H32+H37</f>
        <v>11277.8</v>
      </c>
      <c r="I12" s="121">
        <f>I13+I20+I32+I37</f>
        <v>0</v>
      </c>
    </row>
    <row r="13" spans="1:19" ht="77.25" customHeight="1" hidden="1">
      <c r="A13" s="18" t="s">
        <v>29</v>
      </c>
      <c r="B13" s="19">
        <v>650</v>
      </c>
      <c r="C13" s="20" t="s">
        <v>27</v>
      </c>
      <c r="D13" s="20" t="s">
        <v>30</v>
      </c>
      <c r="E13" s="20" t="s">
        <v>31</v>
      </c>
      <c r="F13" s="20" t="s">
        <v>32</v>
      </c>
      <c r="G13" s="122">
        <f aca="true" t="shared" si="0" ref="G13:S15">G14</f>
        <v>1590</v>
      </c>
      <c r="H13" s="122">
        <f t="shared" si="0"/>
        <v>1590</v>
      </c>
      <c r="I13" s="122">
        <f t="shared" si="0"/>
        <v>0</v>
      </c>
      <c r="J13" s="22">
        <f t="shared" si="0"/>
        <v>0</v>
      </c>
      <c r="K13" s="23">
        <f t="shared" si="0"/>
        <v>0</v>
      </c>
      <c r="L13" s="23">
        <f t="shared" si="0"/>
        <v>0</v>
      </c>
      <c r="M13" s="23">
        <f t="shared" si="0"/>
        <v>0</v>
      </c>
      <c r="N13" s="23">
        <f t="shared" si="0"/>
        <v>0</v>
      </c>
      <c r="O13" s="23">
        <f t="shared" si="0"/>
        <v>0</v>
      </c>
      <c r="P13" s="23">
        <f t="shared" si="0"/>
        <v>0</v>
      </c>
      <c r="Q13" s="23">
        <f t="shared" si="0"/>
        <v>0</v>
      </c>
      <c r="R13" s="23">
        <f t="shared" si="0"/>
        <v>0</v>
      </c>
      <c r="S13" s="23">
        <f t="shared" si="0"/>
        <v>0</v>
      </c>
    </row>
    <row r="14" spans="1:19" ht="96.75" customHeight="1">
      <c r="A14" s="24" t="s">
        <v>215</v>
      </c>
      <c r="B14" s="25">
        <v>650</v>
      </c>
      <c r="C14" s="26" t="s">
        <v>27</v>
      </c>
      <c r="D14" s="26" t="s">
        <v>30</v>
      </c>
      <c r="E14" s="26" t="s">
        <v>216</v>
      </c>
      <c r="F14" s="26" t="s">
        <v>32</v>
      </c>
      <c r="G14" s="123">
        <f t="shared" si="0"/>
        <v>1590</v>
      </c>
      <c r="H14" s="123">
        <f t="shared" si="0"/>
        <v>1590</v>
      </c>
      <c r="I14" s="123">
        <f t="shared" si="0"/>
        <v>0</v>
      </c>
      <c r="J14" s="22">
        <f t="shared" si="0"/>
        <v>0</v>
      </c>
      <c r="K14" s="23">
        <f t="shared" si="0"/>
        <v>0</v>
      </c>
      <c r="L14" s="23">
        <f t="shared" si="0"/>
        <v>0</v>
      </c>
      <c r="M14" s="23">
        <f t="shared" si="0"/>
        <v>0</v>
      </c>
      <c r="N14" s="23">
        <f t="shared" si="0"/>
        <v>0</v>
      </c>
      <c r="O14" s="23">
        <f t="shared" si="0"/>
        <v>0</v>
      </c>
      <c r="P14" s="23">
        <f t="shared" si="0"/>
        <v>0</v>
      </c>
      <c r="Q14" s="23">
        <f t="shared" si="0"/>
        <v>0</v>
      </c>
      <c r="R14" s="23">
        <f t="shared" si="0"/>
        <v>0</v>
      </c>
      <c r="S14" s="23">
        <f t="shared" si="0"/>
        <v>0</v>
      </c>
    </row>
    <row r="15" spans="1:19" ht="27" customHeight="1">
      <c r="A15" s="28" t="s">
        <v>35</v>
      </c>
      <c r="B15" s="25">
        <v>650</v>
      </c>
      <c r="C15" s="26" t="s">
        <v>27</v>
      </c>
      <c r="D15" s="26" t="s">
        <v>30</v>
      </c>
      <c r="E15" s="26" t="s">
        <v>217</v>
      </c>
      <c r="F15" s="26" t="s">
        <v>32</v>
      </c>
      <c r="G15" s="123">
        <f t="shared" si="0"/>
        <v>1590</v>
      </c>
      <c r="H15" s="123">
        <f t="shared" si="0"/>
        <v>1590</v>
      </c>
      <c r="I15" s="123">
        <f t="shared" si="0"/>
        <v>0</v>
      </c>
      <c r="J15" s="22">
        <f t="shared" si="0"/>
        <v>0</v>
      </c>
      <c r="K15" s="23">
        <f t="shared" si="0"/>
        <v>0</v>
      </c>
      <c r="L15" s="23">
        <f t="shared" si="0"/>
        <v>0</v>
      </c>
      <c r="M15" s="23">
        <f t="shared" si="0"/>
        <v>0</v>
      </c>
      <c r="N15" s="23">
        <f t="shared" si="0"/>
        <v>0</v>
      </c>
      <c r="O15" s="23">
        <f t="shared" si="0"/>
        <v>0</v>
      </c>
      <c r="P15" s="23">
        <f t="shared" si="0"/>
        <v>0</v>
      </c>
      <c r="Q15" s="23">
        <f t="shared" si="0"/>
        <v>0</v>
      </c>
      <c r="R15" s="23">
        <f t="shared" si="0"/>
        <v>0</v>
      </c>
      <c r="S15" s="23">
        <f t="shared" si="0"/>
        <v>0</v>
      </c>
    </row>
    <row r="16" spans="1:9" ht="124.5" customHeight="1" hidden="1">
      <c r="A16" s="24" t="s">
        <v>37</v>
      </c>
      <c r="B16" s="25">
        <v>650</v>
      </c>
      <c r="C16" s="26" t="s">
        <v>27</v>
      </c>
      <c r="D16" s="26" t="s">
        <v>30</v>
      </c>
      <c r="E16" s="26" t="s">
        <v>217</v>
      </c>
      <c r="F16" s="26" t="s">
        <v>38</v>
      </c>
      <c r="G16" s="123">
        <f>G17</f>
        <v>1590</v>
      </c>
      <c r="H16" s="123">
        <f>H17</f>
        <v>1590</v>
      </c>
      <c r="I16" s="123">
        <f>I17</f>
        <v>0</v>
      </c>
    </row>
    <row r="17" spans="1:9" ht="43.5" customHeight="1" hidden="1">
      <c r="A17" s="24" t="s">
        <v>39</v>
      </c>
      <c r="B17" s="25">
        <v>650</v>
      </c>
      <c r="C17" s="26" t="s">
        <v>27</v>
      </c>
      <c r="D17" s="26" t="s">
        <v>30</v>
      </c>
      <c r="E17" s="26" t="s">
        <v>217</v>
      </c>
      <c r="F17" s="26" t="s">
        <v>40</v>
      </c>
      <c r="G17" s="123">
        <f>G18+G19</f>
        <v>1590</v>
      </c>
      <c r="H17" s="123">
        <f>H18+H19</f>
        <v>1590</v>
      </c>
      <c r="I17" s="123">
        <f>I18+I19</f>
        <v>0</v>
      </c>
    </row>
    <row r="18" spans="1:9" ht="43.5" customHeight="1">
      <c r="A18" s="29" t="s">
        <v>41</v>
      </c>
      <c r="B18" s="30">
        <v>650</v>
      </c>
      <c r="C18" s="31" t="s">
        <v>27</v>
      </c>
      <c r="D18" s="31" t="s">
        <v>30</v>
      </c>
      <c r="E18" s="31" t="s">
        <v>217</v>
      </c>
      <c r="F18" s="31" t="s">
        <v>42</v>
      </c>
      <c r="G18" s="34">
        <f>H18+I18</f>
        <v>1250</v>
      </c>
      <c r="H18" s="34">
        <v>1250</v>
      </c>
      <c r="I18" s="30">
        <v>0</v>
      </c>
    </row>
    <row r="19" spans="1:9" ht="79.5" customHeight="1">
      <c r="A19" s="29" t="s">
        <v>45</v>
      </c>
      <c r="B19" s="30">
        <v>650</v>
      </c>
      <c r="C19" s="31" t="s">
        <v>27</v>
      </c>
      <c r="D19" s="31" t="s">
        <v>30</v>
      </c>
      <c r="E19" s="31" t="s">
        <v>217</v>
      </c>
      <c r="F19" s="31" t="s">
        <v>46</v>
      </c>
      <c r="G19" s="34">
        <f>H19+I19</f>
        <v>340</v>
      </c>
      <c r="H19" s="34">
        <v>340</v>
      </c>
      <c r="I19" s="30">
        <v>0</v>
      </c>
    </row>
    <row r="20" spans="1:9" ht="84" customHeight="1" hidden="1">
      <c r="A20" s="24" t="s">
        <v>47</v>
      </c>
      <c r="B20" s="25">
        <v>650</v>
      </c>
      <c r="C20" s="26" t="s">
        <v>27</v>
      </c>
      <c r="D20" s="26" t="s">
        <v>48</v>
      </c>
      <c r="E20" s="26" t="s">
        <v>31</v>
      </c>
      <c r="F20" s="26" t="s">
        <v>32</v>
      </c>
      <c r="G20" s="123">
        <f>G21</f>
        <v>8567</v>
      </c>
      <c r="H20" s="123">
        <f>H21</f>
        <v>8567</v>
      </c>
      <c r="I20" s="123">
        <f>I21</f>
        <v>0</v>
      </c>
    </row>
    <row r="21" spans="1:9" ht="93.75">
      <c r="A21" s="24" t="s">
        <v>215</v>
      </c>
      <c r="B21" s="25">
        <v>650</v>
      </c>
      <c r="C21" s="26" t="s">
        <v>27</v>
      </c>
      <c r="D21" s="26" t="s">
        <v>48</v>
      </c>
      <c r="E21" s="26" t="s">
        <v>216</v>
      </c>
      <c r="F21" s="26" t="s">
        <v>32</v>
      </c>
      <c r="G21" s="123">
        <f>G22+G27</f>
        <v>8567</v>
      </c>
      <c r="H21" s="123">
        <f>H22+H27</f>
        <v>8567</v>
      </c>
      <c r="I21" s="123">
        <f>I22+I27</f>
        <v>0</v>
      </c>
    </row>
    <row r="22" spans="1:9" ht="42.75" customHeight="1">
      <c r="A22" s="24" t="s">
        <v>49</v>
      </c>
      <c r="B22" s="25">
        <v>650</v>
      </c>
      <c r="C22" s="26" t="s">
        <v>27</v>
      </c>
      <c r="D22" s="26" t="s">
        <v>48</v>
      </c>
      <c r="E22" s="26" t="s">
        <v>218</v>
      </c>
      <c r="F22" s="26" t="s">
        <v>32</v>
      </c>
      <c r="G22" s="123">
        <f aca="true" t="shared" si="1" ref="G22:I23">G23</f>
        <v>3357</v>
      </c>
      <c r="H22" s="123">
        <f t="shared" si="1"/>
        <v>3357</v>
      </c>
      <c r="I22" s="123">
        <f t="shared" si="1"/>
        <v>0</v>
      </c>
    </row>
    <row r="23" spans="1:19" ht="110.25" customHeight="1" hidden="1">
      <c r="A23" s="24" t="s">
        <v>37</v>
      </c>
      <c r="B23" s="25">
        <v>650</v>
      </c>
      <c r="C23" s="26" t="s">
        <v>27</v>
      </c>
      <c r="D23" s="26" t="s">
        <v>48</v>
      </c>
      <c r="E23" s="26" t="s">
        <v>218</v>
      </c>
      <c r="F23" s="26" t="s">
        <v>38</v>
      </c>
      <c r="G23" s="123">
        <f t="shared" si="1"/>
        <v>3357</v>
      </c>
      <c r="H23" s="123">
        <f t="shared" si="1"/>
        <v>3357</v>
      </c>
      <c r="I23" s="123">
        <f t="shared" si="1"/>
        <v>0</v>
      </c>
      <c r="J23" s="33">
        <f aca="true" t="shared" si="2" ref="J23:S23">J24</f>
        <v>0</v>
      </c>
      <c r="K23" s="34">
        <f t="shared" si="2"/>
        <v>0</v>
      </c>
      <c r="L23" s="34">
        <f t="shared" si="2"/>
        <v>0</v>
      </c>
      <c r="M23" s="34">
        <f t="shared" si="2"/>
        <v>0</v>
      </c>
      <c r="N23" s="34">
        <f t="shared" si="2"/>
        <v>0</v>
      </c>
      <c r="O23" s="34">
        <f t="shared" si="2"/>
        <v>0</v>
      </c>
      <c r="P23" s="34">
        <f t="shared" si="2"/>
        <v>0</v>
      </c>
      <c r="Q23" s="34">
        <f t="shared" si="2"/>
        <v>0</v>
      </c>
      <c r="R23" s="34">
        <f t="shared" si="2"/>
        <v>0</v>
      </c>
      <c r="S23" s="34">
        <f t="shared" si="2"/>
        <v>0</v>
      </c>
    </row>
    <row r="24" spans="1:9" ht="42.75" customHeight="1" hidden="1">
      <c r="A24" s="24" t="s">
        <v>39</v>
      </c>
      <c r="B24" s="25">
        <v>650</v>
      </c>
      <c r="C24" s="26" t="s">
        <v>27</v>
      </c>
      <c r="D24" s="26" t="s">
        <v>48</v>
      </c>
      <c r="E24" s="26" t="s">
        <v>218</v>
      </c>
      <c r="F24" s="26" t="s">
        <v>40</v>
      </c>
      <c r="G24" s="123">
        <f>G25+G26</f>
        <v>3357</v>
      </c>
      <c r="H24" s="123">
        <f>H25+H26</f>
        <v>3357</v>
      </c>
      <c r="I24" s="123">
        <f>I25+I26</f>
        <v>0</v>
      </c>
    </row>
    <row r="25" spans="1:9" ht="42" customHeight="1">
      <c r="A25" s="29" t="s">
        <v>41</v>
      </c>
      <c r="B25" s="5">
        <v>650</v>
      </c>
      <c r="C25" s="35" t="s">
        <v>27</v>
      </c>
      <c r="D25" s="35" t="s">
        <v>48</v>
      </c>
      <c r="E25" s="35" t="s">
        <v>218</v>
      </c>
      <c r="F25" s="35" t="s">
        <v>42</v>
      </c>
      <c r="G25" s="34">
        <f>H25+I25</f>
        <v>2580</v>
      </c>
      <c r="H25" s="34">
        <v>2580</v>
      </c>
      <c r="I25" s="124">
        <v>0</v>
      </c>
    </row>
    <row r="26" spans="1:9" ht="79.5" customHeight="1">
      <c r="A26" s="29" t="s">
        <v>45</v>
      </c>
      <c r="B26" s="5">
        <v>650</v>
      </c>
      <c r="C26" s="35" t="s">
        <v>27</v>
      </c>
      <c r="D26" s="35" t="s">
        <v>48</v>
      </c>
      <c r="E26" s="35" t="s">
        <v>218</v>
      </c>
      <c r="F26" s="35" t="s">
        <v>46</v>
      </c>
      <c r="G26" s="34">
        <f>H26+I26</f>
        <v>777</v>
      </c>
      <c r="H26" s="34">
        <v>777</v>
      </c>
      <c r="I26" s="124">
        <v>0</v>
      </c>
    </row>
    <row r="27" spans="1:9" ht="65.25" customHeight="1">
      <c r="A27" s="18" t="s">
        <v>51</v>
      </c>
      <c r="B27" s="19">
        <v>650</v>
      </c>
      <c r="C27" s="20" t="s">
        <v>27</v>
      </c>
      <c r="D27" s="20" t="s">
        <v>48</v>
      </c>
      <c r="E27" s="20" t="s">
        <v>219</v>
      </c>
      <c r="F27" s="20" t="s">
        <v>32</v>
      </c>
      <c r="G27" s="122">
        <f aca="true" t="shared" si="3" ref="G27:I28">G28</f>
        <v>5210</v>
      </c>
      <c r="H27" s="122">
        <f t="shared" si="3"/>
        <v>5210</v>
      </c>
      <c r="I27" s="122">
        <f t="shared" si="3"/>
        <v>0</v>
      </c>
    </row>
    <row r="28" spans="1:9" ht="121.5" customHeight="1" hidden="1">
      <c r="A28" s="24" t="s">
        <v>37</v>
      </c>
      <c r="B28" s="25">
        <v>650</v>
      </c>
      <c r="C28" s="26" t="s">
        <v>27</v>
      </c>
      <c r="D28" s="26" t="s">
        <v>48</v>
      </c>
      <c r="E28" s="26" t="s">
        <v>219</v>
      </c>
      <c r="F28" s="26" t="s">
        <v>38</v>
      </c>
      <c r="G28" s="123">
        <f t="shared" si="3"/>
        <v>5210</v>
      </c>
      <c r="H28" s="123">
        <f t="shared" si="3"/>
        <v>5210</v>
      </c>
      <c r="I28" s="123">
        <f t="shared" si="3"/>
        <v>0</v>
      </c>
    </row>
    <row r="29" spans="1:9" ht="59.25" customHeight="1" hidden="1">
      <c r="A29" s="24" t="s">
        <v>39</v>
      </c>
      <c r="B29" s="25">
        <v>650</v>
      </c>
      <c r="C29" s="26" t="s">
        <v>27</v>
      </c>
      <c r="D29" s="26" t="s">
        <v>48</v>
      </c>
      <c r="E29" s="26" t="s">
        <v>219</v>
      </c>
      <c r="F29" s="26" t="s">
        <v>40</v>
      </c>
      <c r="G29" s="123">
        <f>G30+G31</f>
        <v>5210</v>
      </c>
      <c r="H29" s="123">
        <f>H30+H31</f>
        <v>5210</v>
      </c>
      <c r="I29" s="123">
        <f>I30+I31</f>
        <v>0</v>
      </c>
    </row>
    <row r="30" spans="1:9" ht="48" customHeight="1">
      <c r="A30" s="29" t="s">
        <v>41</v>
      </c>
      <c r="B30" s="5">
        <v>650</v>
      </c>
      <c r="C30" s="35" t="s">
        <v>27</v>
      </c>
      <c r="D30" s="35" t="s">
        <v>48</v>
      </c>
      <c r="E30" s="35" t="s">
        <v>219</v>
      </c>
      <c r="F30" s="35" t="s">
        <v>42</v>
      </c>
      <c r="G30" s="34">
        <f>H30+I30</f>
        <v>4000</v>
      </c>
      <c r="H30" s="34">
        <v>4000</v>
      </c>
      <c r="I30" s="5"/>
    </row>
    <row r="31" spans="1:20" ht="81.75" customHeight="1">
      <c r="A31" s="29" t="s">
        <v>45</v>
      </c>
      <c r="B31" s="5">
        <v>650</v>
      </c>
      <c r="C31" s="35" t="s">
        <v>27</v>
      </c>
      <c r="D31" s="35" t="s">
        <v>48</v>
      </c>
      <c r="E31" s="35" t="s">
        <v>219</v>
      </c>
      <c r="F31" s="35" t="s">
        <v>46</v>
      </c>
      <c r="G31" s="34">
        <f>H31+I31</f>
        <v>1210</v>
      </c>
      <c r="H31" s="34">
        <v>1210</v>
      </c>
      <c r="I31" s="5">
        <v>0</v>
      </c>
      <c r="T31" s="15">
        <f>H18+H19+H25+H26+H30+H31</f>
        <v>10157</v>
      </c>
    </row>
    <row r="32" spans="1:20" ht="62.25" customHeight="1" hidden="1">
      <c r="A32" s="37" t="s">
        <v>53</v>
      </c>
      <c r="B32" s="38">
        <v>650</v>
      </c>
      <c r="C32" s="39" t="s">
        <v>27</v>
      </c>
      <c r="D32" s="39" t="s">
        <v>54</v>
      </c>
      <c r="E32" s="39" t="s">
        <v>55</v>
      </c>
      <c r="F32" s="39" t="s">
        <v>32</v>
      </c>
      <c r="G32" s="125">
        <f aca="true" t="shared" si="4" ref="G32:I35">G33</f>
        <v>13.9</v>
      </c>
      <c r="H32" s="125">
        <f t="shared" si="4"/>
        <v>13.9</v>
      </c>
      <c r="I32" s="125">
        <f t="shared" si="4"/>
        <v>0</v>
      </c>
      <c r="T32" s="1">
        <v>13.9</v>
      </c>
    </row>
    <row r="33" spans="1:9" ht="93.75">
      <c r="A33" s="28" t="s">
        <v>215</v>
      </c>
      <c r="B33" s="25">
        <v>650</v>
      </c>
      <c r="C33" s="26" t="s">
        <v>27</v>
      </c>
      <c r="D33" s="26" t="s">
        <v>54</v>
      </c>
      <c r="E33" s="26" t="s">
        <v>57</v>
      </c>
      <c r="F33" s="26" t="s">
        <v>32</v>
      </c>
      <c r="G33" s="123">
        <f t="shared" si="4"/>
        <v>13.9</v>
      </c>
      <c r="H33" s="123">
        <f t="shared" si="4"/>
        <v>13.9</v>
      </c>
      <c r="I33" s="123">
        <f t="shared" si="4"/>
        <v>0</v>
      </c>
    </row>
    <row r="34" spans="1:9" ht="112.5" customHeight="1">
      <c r="A34" s="24" t="s">
        <v>58</v>
      </c>
      <c r="B34" s="25">
        <v>650</v>
      </c>
      <c r="C34" s="26" t="s">
        <v>27</v>
      </c>
      <c r="D34" s="26" t="s">
        <v>54</v>
      </c>
      <c r="E34" s="26" t="s">
        <v>59</v>
      </c>
      <c r="F34" s="26" t="s">
        <v>32</v>
      </c>
      <c r="G34" s="123">
        <f t="shared" si="4"/>
        <v>13.9</v>
      </c>
      <c r="H34" s="123">
        <f t="shared" si="4"/>
        <v>13.9</v>
      </c>
      <c r="I34" s="123">
        <f t="shared" si="4"/>
        <v>0</v>
      </c>
    </row>
    <row r="35" spans="1:9" ht="36" customHeight="1" hidden="1">
      <c r="A35" s="24" t="s">
        <v>60</v>
      </c>
      <c r="B35" s="25">
        <v>650</v>
      </c>
      <c r="C35" s="26" t="s">
        <v>27</v>
      </c>
      <c r="D35" s="26" t="s">
        <v>54</v>
      </c>
      <c r="E35" s="26" t="s">
        <v>220</v>
      </c>
      <c r="F35" s="26" t="s">
        <v>61</v>
      </c>
      <c r="G35" s="123">
        <f t="shared" si="4"/>
        <v>13.9</v>
      </c>
      <c r="H35" s="123">
        <f t="shared" si="4"/>
        <v>13.9</v>
      </c>
      <c r="I35" s="123">
        <f t="shared" si="4"/>
        <v>0</v>
      </c>
    </row>
    <row r="36" spans="1:9" ht="36" customHeight="1">
      <c r="A36" s="29" t="s">
        <v>62</v>
      </c>
      <c r="B36" s="5">
        <v>650</v>
      </c>
      <c r="C36" s="41" t="s">
        <v>27</v>
      </c>
      <c r="D36" s="41" t="s">
        <v>54</v>
      </c>
      <c r="E36" s="35" t="s">
        <v>59</v>
      </c>
      <c r="F36" s="41" t="s">
        <v>63</v>
      </c>
      <c r="G36" s="124">
        <v>13.9</v>
      </c>
      <c r="H36" s="124">
        <v>13.9</v>
      </c>
      <c r="I36" s="5">
        <v>0</v>
      </c>
    </row>
    <row r="37" spans="1:9" ht="36" customHeight="1">
      <c r="A37" s="45" t="s">
        <v>72</v>
      </c>
      <c r="B37" s="46">
        <v>650</v>
      </c>
      <c r="C37" s="47" t="s">
        <v>27</v>
      </c>
      <c r="D37" s="46">
        <v>13</v>
      </c>
      <c r="E37" s="48" t="s">
        <v>216</v>
      </c>
      <c r="F37" s="48" t="s">
        <v>32</v>
      </c>
      <c r="G37" s="126">
        <f aca="true" t="shared" si="5" ref="G37:I38">G38</f>
        <v>1106.9</v>
      </c>
      <c r="H37" s="126">
        <f t="shared" si="5"/>
        <v>1106.9</v>
      </c>
      <c r="I37" s="126">
        <f t="shared" si="5"/>
        <v>0</v>
      </c>
    </row>
    <row r="38" spans="1:9" ht="93.75">
      <c r="A38" s="24" t="s">
        <v>215</v>
      </c>
      <c r="B38" s="51">
        <v>650</v>
      </c>
      <c r="C38" s="52" t="s">
        <v>27</v>
      </c>
      <c r="D38" s="51">
        <v>13</v>
      </c>
      <c r="E38" s="53" t="s">
        <v>216</v>
      </c>
      <c r="F38" s="53" t="s">
        <v>32</v>
      </c>
      <c r="G38" s="123">
        <f t="shared" si="5"/>
        <v>1106.9</v>
      </c>
      <c r="H38" s="123">
        <f t="shared" si="5"/>
        <v>1106.9</v>
      </c>
      <c r="I38" s="123">
        <f t="shared" si="5"/>
        <v>0</v>
      </c>
    </row>
    <row r="39" spans="1:9" ht="36" customHeight="1">
      <c r="A39" s="24" t="s">
        <v>74</v>
      </c>
      <c r="B39" s="51">
        <v>650</v>
      </c>
      <c r="C39" s="52" t="s">
        <v>27</v>
      </c>
      <c r="D39" s="51">
        <v>13</v>
      </c>
      <c r="E39" s="53" t="s">
        <v>221</v>
      </c>
      <c r="F39" s="53" t="s">
        <v>32</v>
      </c>
      <c r="G39" s="123">
        <f>G40+G43+G46</f>
        <v>1106.9</v>
      </c>
      <c r="H39" s="123">
        <f>H40+H43+H46</f>
        <v>1106.9</v>
      </c>
      <c r="I39" s="123">
        <f>I40+I43+I46</f>
        <v>0</v>
      </c>
    </row>
    <row r="40" spans="1:9" ht="115.5" customHeight="1" hidden="1">
      <c r="A40" s="24" t="s">
        <v>37</v>
      </c>
      <c r="B40" s="51">
        <v>650</v>
      </c>
      <c r="C40" s="52" t="s">
        <v>27</v>
      </c>
      <c r="D40" s="51">
        <v>13</v>
      </c>
      <c r="E40" s="53" t="s">
        <v>221</v>
      </c>
      <c r="F40" s="127">
        <v>100</v>
      </c>
      <c r="G40" s="123">
        <f aca="true" t="shared" si="6" ref="G40:I41">G41</f>
        <v>256.5</v>
      </c>
      <c r="H40" s="123">
        <f t="shared" si="6"/>
        <v>256.5</v>
      </c>
      <c r="I40" s="123">
        <f t="shared" si="6"/>
        <v>0</v>
      </c>
    </row>
    <row r="41" spans="1:9" ht="51" customHeight="1" hidden="1">
      <c r="A41" s="24" t="s">
        <v>39</v>
      </c>
      <c r="B41" s="51">
        <v>650</v>
      </c>
      <c r="C41" s="52" t="s">
        <v>27</v>
      </c>
      <c r="D41" s="51">
        <v>13</v>
      </c>
      <c r="E41" s="53" t="s">
        <v>221</v>
      </c>
      <c r="F41" s="51">
        <v>120</v>
      </c>
      <c r="G41" s="123">
        <f t="shared" si="6"/>
        <v>256.5</v>
      </c>
      <c r="H41" s="123">
        <f t="shared" si="6"/>
        <v>256.5</v>
      </c>
      <c r="I41" s="123">
        <f t="shared" si="6"/>
        <v>0</v>
      </c>
    </row>
    <row r="42" spans="1:9" ht="60" customHeight="1">
      <c r="A42" s="29" t="s">
        <v>43</v>
      </c>
      <c r="B42" s="57">
        <v>650</v>
      </c>
      <c r="C42" s="58" t="s">
        <v>27</v>
      </c>
      <c r="D42" s="57">
        <v>13</v>
      </c>
      <c r="E42" s="59" t="s">
        <v>221</v>
      </c>
      <c r="F42" s="57">
        <v>122</v>
      </c>
      <c r="G42" s="124">
        <f>H42+I42</f>
        <v>256.5</v>
      </c>
      <c r="H42" s="124">
        <v>256.5</v>
      </c>
      <c r="I42" s="5">
        <v>0</v>
      </c>
    </row>
    <row r="43" spans="1:9" ht="56.25" customHeight="1" hidden="1">
      <c r="A43" s="24" t="s">
        <v>76</v>
      </c>
      <c r="B43" s="51">
        <v>650</v>
      </c>
      <c r="C43" s="52" t="s">
        <v>27</v>
      </c>
      <c r="D43" s="51">
        <v>13</v>
      </c>
      <c r="E43" s="53" t="s">
        <v>221</v>
      </c>
      <c r="F43" s="51">
        <v>200</v>
      </c>
      <c r="G43" s="123">
        <f aca="true" t="shared" si="7" ref="G43:I44">G44</f>
        <v>830.4</v>
      </c>
      <c r="H43" s="123">
        <f t="shared" si="7"/>
        <v>830.4</v>
      </c>
      <c r="I43" s="123">
        <f t="shared" si="7"/>
        <v>0</v>
      </c>
    </row>
    <row r="44" spans="1:9" ht="66.75" customHeight="1" hidden="1">
      <c r="A44" s="24" t="s">
        <v>77</v>
      </c>
      <c r="B44" s="51">
        <v>650</v>
      </c>
      <c r="C44" s="52" t="s">
        <v>27</v>
      </c>
      <c r="D44" s="51">
        <v>13</v>
      </c>
      <c r="E44" s="53" t="s">
        <v>221</v>
      </c>
      <c r="F44" s="51">
        <v>240</v>
      </c>
      <c r="G44" s="123">
        <f t="shared" si="7"/>
        <v>830.4</v>
      </c>
      <c r="H44" s="123">
        <f t="shared" si="7"/>
        <v>830.4</v>
      </c>
      <c r="I44" s="123">
        <f t="shared" si="7"/>
        <v>0</v>
      </c>
    </row>
    <row r="45" spans="1:9" ht="71.25" customHeight="1">
      <c r="A45" s="29" t="s">
        <v>78</v>
      </c>
      <c r="B45" s="57">
        <v>650</v>
      </c>
      <c r="C45" s="58" t="s">
        <v>27</v>
      </c>
      <c r="D45" s="57">
        <v>13</v>
      </c>
      <c r="E45" s="59" t="s">
        <v>221</v>
      </c>
      <c r="F45" s="57">
        <v>244</v>
      </c>
      <c r="G45" s="124">
        <f>H45+I45</f>
        <v>830.4</v>
      </c>
      <c r="H45" s="124">
        <v>830.4</v>
      </c>
      <c r="I45" s="124">
        <v>0</v>
      </c>
    </row>
    <row r="46" spans="1:9" ht="36" customHeight="1">
      <c r="A46" s="24" t="s">
        <v>67</v>
      </c>
      <c r="B46" s="51">
        <v>650</v>
      </c>
      <c r="C46" s="52" t="s">
        <v>27</v>
      </c>
      <c r="D46" s="51">
        <v>13</v>
      </c>
      <c r="E46" s="53" t="s">
        <v>221</v>
      </c>
      <c r="F46" s="51">
        <v>800</v>
      </c>
      <c r="G46" s="123">
        <f>G47</f>
        <v>20</v>
      </c>
      <c r="H46" s="123">
        <f>H47</f>
        <v>20</v>
      </c>
      <c r="I46" s="123">
        <f>I47</f>
        <v>0</v>
      </c>
    </row>
    <row r="47" spans="1:9" ht="36" customHeight="1">
      <c r="A47" s="24" t="s">
        <v>79</v>
      </c>
      <c r="B47" s="51">
        <v>650</v>
      </c>
      <c r="C47" s="52" t="s">
        <v>27</v>
      </c>
      <c r="D47" s="51">
        <v>13</v>
      </c>
      <c r="E47" s="53" t="s">
        <v>221</v>
      </c>
      <c r="F47" s="51">
        <v>850</v>
      </c>
      <c r="G47" s="123">
        <f>G48+G49</f>
        <v>20</v>
      </c>
      <c r="H47" s="123">
        <f>H48+H49</f>
        <v>20</v>
      </c>
      <c r="I47" s="123">
        <f>I48+I49</f>
        <v>0</v>
      </c>
    </row>
    <row r="48" spans="1:9" ht="36" customHeight="1">
      <c r="A48" s="29" t="s">
        <v>80</v>
      </c>
      <c r="B48" s="57">
        <v>650</v>
      </c>
      <c r="C48" s="58" t="s">
        <v>27</v>
      </c>
      <c r="D48" s="57">
        <v>13</v>
      </c>
      <c r="E48" s="59" t="s">
        <v>221</v>
      </c>
      <c r="F48" s="57">
        <v>851</v>
      </c>
      <c r="G48" s="124">
        <f aca="true" t="shared" si="8" ref="G48:G57">H48+I48</f>
        <v>15</v>
      </c>
      <c r="H48" s="124">
        <v>15</v>
      </c>
      <c r="I48" s="5">
        <v>0</v>
      </c>
    </row>
    <row r="49" spans="1:20" ht="36" customHeight="1">
      <c r="A49" s="29" t="s">
        <v>81</v>
      </c>
      <c r="B49" s="57">
        <v>650</v>
      </c>
      <c r="C49" s="58" t="s">
        <v>27</v>
      </c>
      <c r="D49" s="57">
        <v>13</v>
      </c>
      <c r="E49" s="59" t="s">
        <v>221</v>
      </c>
      <c r="F49" s="57">
        <v>852</v>
      </c>
      <c r="G49" s="124">
        <f t="shared" si="8"/>
        <v>5</v>
      </c>
      <c r="H49" s="124">
        <v>5</v>
      </c>
      <c r="I49" s="5">
        <v>0</v>
      </c>
      <c r="T49" s="1" t="s">
        <v>82</v>
      </c>
    </row>
    <row r="50" spans="1:9" ht="53.25" customHeight="1">
      <c r="A50" s="60" t="s">
        <v>84</v>
      </c>
      <c r="B50" s="61">
        <v>650</v>
      </c>
      <c r="C50" s="62" t="s">
        <v>30</v>
      </c>
      <c r="D50" s="62" t="s">
        <v>85</v>
      </c>
      <c r="E50" s="62" t="s">
        <v>31</v>
      </c>
      <c r="F50" s="62" t="s">
        <v>32</v>
      </c>
      <c r="G50" s="128">
        <f t="shared" si="8"/>
        <v>168</v>
      </c>
      <c r="H50" s="128">
        <f aca="true" t="shared" si="9" ref="H50:I53">H51</f>
        <v>0</v>
      </c>
      <c r="I50" s="128">
        <f t="shared" si="9"/>
        <v>168</v>
      </c>
    </row>
    <row r="51" spans="1:9" ht="56.25" customHeight="1" hidden="1">
      <c r="A51" s="24" t="s">
        <v>86</v>
      </c>
      <c r="B51" s="51">
        <v>650</v>
      </c>
      <c r="C51" s="52" t="s">
        <v>30</v>
      </c>
      <c r="D51" s="52" t="s">
        <v>85</v>
      </c>
      <c r="E51" s="51">
        <v>7000000000</v>
      </c>
      <c r="F51" s="52" t="s">
        <v>32</v>
      </c>
      <c r="G51" s="123">
        <f t="shared" si="8"/>
        <v>168</v>
      </c>
      <c r="H51" s="123">
        <f t="shared" si="9"/>
        <v>0</v>
      </c>
      <c r="I51" s="123">
        <f t="shared" si="9"/>
        <v>168</v>
      </c>
    </row>
    <row r="52" spans="1:9" ht="57.75" customHeight="1" hidden="1">
      <c r="A52" s="24" t="s">
        <v>86</v>
      </c>
      <c r="B52" s="51">
        <v>650</v>
      </c>
      <c r="C52" s="52" t="s">
        <v>30</v>
      </c>
      <c r="D52" s="52" t="s">
        <v>85</v>
      </c>
      <c r="E52" s="51">
        <v>7000000000</v>
      </c>
      <c r="F52" s="52" t="s">
        <v>32</v>
      </c>
      <c r="G52" s="123">
        <f t="shared" si="8"/>
        <v>168</v>
      </c>
      <c r="H52" s="123">
        <f t="shared" si="9"/>
        <v>0</v>
      </c>
      <c r="I52" s="123">
        <f t="shared" si="9"/>
        <v>168</v>
      </c>
    </row>
    <row r="53" spans="1:9" ht="56.25" customHeight="1">
      <c r="A53" s="24" t="s">
        <v>86</v>
      </c>
      <c r="B53" s="51">
        <v>650</v>
      </c>
      <c r="C53" s="52" t="s">
        <v>30</v>
      </c>
      <c r="D53" s="52" t="s">
        <v>85</v>
      </c>
      <c r="E53" s="51">
        <v>7000051180</v>
      </c>
      <c r="F53" s="52" t="s">
        <v>32</v>
      </c>
      <c r="G53" s="123">
        <f t="shared" si="8"/>
        <v>168</v>
      </c>
      <c r="H53" s="123">
        <f t="shared" si="9"/>
        <v>0</v>
      </c>
      <c r="I53" s="123">
        <f t="shared" si="9"/>
        <v>168</v>
      </c>
    </row>
    <row r="54" spans="1:9" ht="112.5" customHeight="1" hidden="1">
      <c r="A54" s="24" t="s">
        <v>37</v>
      </c>
      <c r="B54" s="51">
        <v>650</v>
      </c>
      <c r="C54" s="52" t="s">
        <v>30</v>
      </c>
      <c r="D54" s="52" t="s">
        <v>85</v>
      </c>
      <c r="E54" s="51">
        <v>7000051180</v>
      </c>
      <c r="F54" s="51">
        <v>100</v>
      </c>
      <c r="G54" s="123">
        <f t="shared" si="8"/>
        <v>168</v>
      </c>
      <c r="H54" s="123">
        <v>0</v>
      </c>
      <c r="I54" s="123">
        <f>I55+I58</f>
        <v>168</v>
      </c>
    </row>
    <row r="55" spans="1:9" ht="45.75" customHeight="1" hidden="1">
      <c r="A55" s="24" t="s">
        <v>39</v>
      </c>
      <c r="B55" s="51">
        <v>650</v>
      </c>
      <c r="C55" s="52" t="s">
        <v>30</v>
      </c>
      <c r="D55" s="52" t="s">
        <v>85</v>
      </c>
      <c r="E55" s="51">
        <v>7000051180</v>
      </c>
      <c r="F55" s="51">
        <v>120</v>
      </c>
      <c r="G55" s="123">
        <f t="shared" si="8"/>
        <v>143.2</v>
      </c>
      <c r="H55" s="123">
        <v>0</v>
      </c>
      <c r="I55" s="123">
        <f>I56+I57</f>
        <v>143.2</v>
      </c>
    </row>
    <row r="56" spans="1:9" ht="45" customHeight="1">
      <c r="A56" s="29" t="s">
        <v>41</v>
      </c>
      <c r="B56" s="57">
        <v>650</v>
      </c>
      <c r="C56" s="58" t="s">
        <v>30</v>
      </c>
      <c r="D56" s="58" t="s">
        <v>85</v>
      </c>
      <c r="E56" s="57">
        <v>7000051180</v>
      </c>
      <c r="F56" s="57">
        <v>121</v>
      </c>
      <c r="G56" s="124">
        <f t="shared" si="8"/>
        <v>110</v>
      </c>
      <c r="H56" s="124">
        <v>0</v>
      </c>
      <c r="I56" s="129">
        <v>110</v>
      </c>
    </row>
    <row r="57" spans="1:9" ht="80.25" customHeight="1">
      <c r="A57" s="29" t="s">
        <v>45</v>
      </c>
      <c r="B57" s="57">
        <v>650</v>
      </c>
      <c r="C57" s="58" t="s">
        <v>30</v>
      </c>
      <c r="D57" s="58" t="s">
        <v>85</v>
      </c>
      <c r="E57" s="57">
        <v>7000051180</v>
      </c>
      <c r="F57" s="57">
        <v>129</v>
      </c>
      <c r="G57" s="124">
        <f t="shared" si="8"/>
        <v>33.2</v>
      </c>
      <c r="H57" s="124">
        <v>0</v>
      </c>
      <c r="I57" s="129">
        <v>33.2</v>
      </c>
    </row>
    <row r="58" spans="1:9" ht="57.75" customHeight="1" hidden="1">
      <c r="A58" s="24" t="s">
        <v>76</v>
      </c>
      <c r="B58" s="51">
        <v>650</v>
      </c>
      <c r="C58" s="52" t="s">
        <v>30</v>
      </c>
      <c r="D58" s="51" t="s">
        <v>85</v>
      </c>
      <c r="E58" s="51">
        <v>7000051180</v>
      </c>
      <c r="F58" s="51">
        <v>200</v>
      </c>
      <c r="G58" s="123">
        <f aca="true" t="shared" si="10" ref="G58:I59">G59</f>
        <v>24.8</v>
      </c>
      <c r="H58" s="123">
        <f t="shared" si="10"/>
        <v>0</v>
      </c>
      <c r="I58" s="123">
        <f t="shared" si="10"/>
        <v>24.8</v>
      </c>
    </row>
    <row r="59" spans="1:9" ht="63" customHeight="1" hidden="1">
      <c r="A59" s="24" t="s">
        <v>77</v>
      </c>
      <c r="B59" s="51">
        <v>650</v>
      </c>
      <c r="C59" s="52" t="s">
        <v>30</v>
      </c>
      <c r="D59" s="51" t="s">
        <v>85</v>
      </c>
      <c r="E59" s="51">
        <v>7000051180</v>
      </c>
      <c r="F59" s="51">
        <v>240</v>
      </c>
      <c r="G59" s="123">
        <f t="shared" si="10"/>
        <v>24.8</v>
      </c>
      <c r="H59" s="123">
        <f t="shared" si="10"/>
        <v>0</v>
      </c>
      <c r="I59" s="123">
        <f t="shared" si="10"/>
        <v>24.8</v>
      </c>
    </row>
    <row r="60" spans="1:9" ht="69" customHeight="1">
      <c r="A60" s="29" t="s">
        <v>78</v>
      </c>
      <c r="B60" s="57">
        <v>650</v>
      </c>
      <c r="C60" s="58" t="s">
        <v>30</v>
      </c>
      <c r="D60" s="57" t="s">
        <v>85</v>
      </c>
      <c r="E60" s="57">
        <v>7000051180</v>
      </c>
      <c r="F60" s="57">
        <v>244</v>
      </c>
      <c r="G60" s="124">
        <f aca="true" t="shared" si="11" ref="G60:G93">H60+I60</f>
        <v>24.8</v>
      </c>
      <c r="H60" s="124">
        <v>0</v>
      </c>
      <c r="I60" s="129">
        <v>24.8</v>
      </c>
    </row>
    <row r="61" spans="1:9" ht="37.5" customHeight="1">
      <c r="A61" s="64" t="s">
        <v>87</v>
      </c>
      <c r="B61" s="65">
        <v>650</v>
      </c>
      <c r="C61" s="66" t="s">
        <v>85</v>
      </c>
      <c r="D61" s="66" t="s">
        <v>28</v>
      </c>
      <c r="E61" s="66" t="s">
        <v>31</v>
      </c>
      <c r="F61" s="66" t="s">
        <v>32</v>
      </c>
      <c r="G61" s="128">
        <f t="shared" si="11"/>
        <v>55.6</v>
      </c>
      <c r="H61" s="128">
        <f>H62+H74+H80</f>
        <v>36.6</v>
      </c>
      <c r="I61" s="128">
        <f>I62+I74+I80</f>
        <v>19</v>
      </c>
    </row>
    <row r="62" spans="1:9" ht="37.5" customHeight="1">
      <c r="A62" s="29" t="s">
        <v>88</v>
      </c>
      <c r="B62" s="57">
        <v>650</v>
      </c>
      <c r="C62" s="58" t="s">
        <v>85</v>
      </c>
      <c r="D62" s="58" t="s">
        <v>48</v>
      </c>
      <c r="E62" s="58" t="s">
        <v>31</v>
      </c>
      <c r="F62" s="58" t="s">
        <v>32</v>
      </c>
      <c r="G62" s="129">
        <f t="shared" si="11"/>
        <v>19</v>
      </c>
      <c r="H62" s="129">
        <f>H63</f>
        <v>0</v>
      </c>
      <c r="I62" s="129">
        <f>I63</f>
        <v>19</v>
      </c>
    </row>
    <row r="63" spans="1:9" ht="181.5" customHeight="1">
      <c r="A63" s="24" t="s">
        <v>222</v>
      </c>
      <c r="B63" s="51">
        <v>650</v>
      </c>
      <c r="C63" s="52" t="s">
        <v>85</v>
      </c>
      <c r="D63" s="52" t="s">
        <v>48</v>
      </c>
      <c r="E63" s="52">
        <v>1300000000</v>
      </c>
      <c r="F63" s="52" t="s">
        <v>32</v>
      </c>
      <c r="G63" s="123">
        <f t="shared" si="11"/>
        <v>19</v>
      </c>
      <c r="H63" s="123">
        <f>H64</f>
        <v>0</v>
      </c>
      <c r="I63" s="123">
        <f>I64</f>
        <v>19</v>
      </c>
    </row>
    <row r="64" spans="1:9" s="68" customFormat="1" ht="65.25" customHeight="1">
      <c r="A64" s="24" t="s">
        <v>223</v>
      </c>
      <c r="B64" s="51">
        <v>650</v>
      </c>
      <c r="C64" s="52" t="s">
        <v>85</v>
      </c>
      <c r="D64" s="52" t="s">
        <v>48</v>
      </c>
      <c r="E64" s="52">
        <v>1350000000</v>
      </c>
      <c r="F64" s="52" t="s">
        <v>32</v>
      </c>
      <c r="G64" s="123">
        <f t="shared" si="11"/>
        <v>19</v>
      </c>
      <c r="H64" s="123">
        <v>0</v>
      </c>
      <c r="I64" s="123">
        <f>I65</f>
        <v>19</v>
      </c>
    </row>
    <row r="65" spans="1:9" s="68" customFormat="1" ht="156.75" customHeight="1" hidden="1">
      <c r="A65" s="24" t="s">
        <v>224</v>
      </c>
      <c r="B65" s="51">
        <v>650</v>
      </c>
      <c r="C65" s="52" t="s">
        <v>85</v>
      </c>
      <c r="D65" s="52" t="s">
        <v>48</v>
      </c>
      <c r="E65" s="52">
        <v>1350200000</v>
      </c>
      <c r="F65" s="52" t="s">
        <v>32</v>
      </c>
      <c r="G65" s="123">
        <f t="shared" si="11"/>
        <v>19</v>
      </c>
      <c r="H65" s="123">
        <f>H66</f>
        <v>0</v>
      </c>
      <c r="I65" s="123">
        <f>I66</f>
        <v>19</v>
      </c>
    </row>
    <row r="66" spans="1:9" s="68" customFormat="1" ht="158.25" customHeight="1">
      <c r="A66" s="24" t="s">
        <v>224</v>
      </c>
      <c r="B66" s="51">
        <v>650</v>
      </c>
      <c r="C66" s="52" t="s">
        <v>85</v>
      </c>
      <c r="D66" s="52" t="s">
        <v>48</v>
      </c>
      <c r="E66" s="52">
        <v>1350259300</v>
      </c>
      <c r="F66" s="52" t="s">
        <v>32</v>
      </c>
      <c r="G66" s="123">
        <f t="shared" si="11"/>
        <v>19</v>
      </c>
      <c r="H66" s="123">
        <v>0</v>
      </c>
      <c r="I66" s="123">
        <f>I67+I71</f>
        <v>19</v>
      </c>
    </row>
    <row r="67" spans="1:9" s="68" customFormat="1" ht="108.75" customHeight="1" hidden="1">
      <c r="A67" s="24" t="s">
        <v>37</v>
      </c>
      <c r="B67" s="51">
        <v>650</v>
      </c>
      <c r="C67" s="52" t="s">
        <v>85</v>
      </c>
      <c r="D67" s="52" t="s">
        <v>48</v>
      </c>
      <c r="E67" s="52">
        <v>1350259300</v>
      </c>
      <c r="F67" s="52">
        <v>100</v>
      </c>
      <c r="G67" s="123">
        <f t="shared" si="11"/>
        <v>11.299999999999999</v>
      </c>
      <c r="H67" s="123">
        <v>0</v>
      </c>
      <c r="I67" s="123">
        <f>I68</f>
        <v>11.299999999999999</v>
      </c>
    </row>
    <row r="68" spans="1:9" ht="48" customHeight="1">
      <c r="A68" s="24" t="s">
        <v>39</v>
      </c>
      <c r="B68" s="51">
        <v>650</v>
      </c>
      <c r="C68" s="52" t="s">
        <v>85</v>
      </c>
      <c r="D68" s="52" t="s">
        <v>48</v>
      </c>
      <c r="E68" s="52">
        <v>1350259300</v>
      </c>
      <c r="F68" s="52">
        <v>120</v>
      </c>
      <c r="G68" s="123">
        <f t="shared" si="11"/>
        <v>11.299999999999999</v>
      </c>
      <c r="H68" s="123">
        <f>SUM(H69:H72)</f>
        <v>0</v>
      </c>
      <c r="I68" s="123">
        <f>I69+I70</f>
        <v>11.299999999999999</v>
      </c>
    </row>
    <row r="69" spans="1:9" ht="50.25" customHeight="1">
      <c r="A69" s="29" t="s">
        <v>41</v>
      </c>
      <c r="B69" s="57">
        <v>650</v>
      </c>
      <c r="C69" s="58" t="s">
        <v>85</v>
      </c>
      <c r="D69" s="58" t="s">
        <v>48</v>
      </c>
      <c r="E69" s="58">
        <v>1350259300</v>
      </c>
      <c r="F69" s="58">
        <v>121</v>
      </c>
      <c r="G69" s="129">
        <f t="shared" si="11"/>
        <v>8.7</v>
      </c>
      <c r="H69" s="130">
        <v>0</v>
      </c>
      <c r="I69" s="130">
        <v>8.7</v>
      </c>
    </row>
    <row r="70" spans="1:9" ht="82.5" customHeight="1">
      <c r="A70" s="29" t="s">
        <v>45</v>
      </c>
      <c r="B70" s="57">
        <v>650</v>
      </c>
      <c r="C70" s="58" t="s">
        <v>85</v>
      </c>
      <c r="D70" s="58" t="s">
        <v>48</v>
      </c>
      <c r="E70" s="58">
        <v>1350259300</v>
      </c>
      <c r="F70" s="58">
        <v>129</v>
      </c>
      <c r="G70" s="129">
        <f t="shared" si="11"/>
        <v>2.6</v>
      </c>
      <c r="H70" s="130">
        <v>0</v>
      </c>
      <c r="I70" s="130">
        <v>2.6</v>
      </c>
    </row>
    <row r="71" spans="1:9" ht="58.5" customHeight="1">
      <c r="A71" s="24" t="s">
        <v>76</v>
      </c>
      <c r="B71" s="51">
        <v>650</v>
      </c>
      <c r="C71" s="52" t="s">
        <v>85</v>
      </c>
      <c r="D71" s="52" t="s">
        <v>48</v>
      </c>
      <c r="E71" s="52">
        <v>1350259300</v>
      </c>
      <c r="F71" s="52">
        <v>200</v>
      </c>
      <c r="G71" s="123">
        <f t="shared" si="11"/>
        <v>7.7</v>
      </c>
      <c r="H71" s="131">
        <v>0</v>
      </c>
      <c r="I71" s="131">
        <f>I72</f>
        <v>7.7</v>
      </c>
    </row>
    <row r="72" spans="1:9" ht="60" customHeight="1" hidden="1">
      <c r="A72" s="24" t="s">
        <v>77</v>
      </c>
      <c r="B72" s="51">
        <v>650</v>
      </c>
      <c r="C72" s="52" t="s">
        <v>85</v>
      </c>
      <c r="D72" s="52" t="s">
        <v>48</v>
      </c>
      <c r="E72" s="52">
        <v>1350259300</v>
      </c>
      <c r="F72" s="52">
        <v>240</v>
      </c>
      <c r="G72" s="123">
        <f t="shared" si="11"/>
        <v>7.7</v>
      </c>
      <c r="H72" s="131">
        <v>0</v>
      </c>
      <c r="I72" s="131">
        <f>I73</f>
        <v>7.7</v>
      </c>
    </row>
    <row r="73" spans="1:9" ht="60.75" customHeight="1">
      <c r="A73" s="29" t="s">
        <v>78</v>
      </c>
      <c r="B73" s="58">
        <v>650</v>
      </c>
      <c r="C73" s="58" t="s">
        <v>85</v>
      </c>
      <c r="D73" s="58" t="s">
        <v>48</v>
      </c>
      <c r="E73" s="58">
        <v>1350259300</v>
      </c>
      <c r="F73" s="58">
        <v>244</v>
      </c>
      <c r="G73" s="129">
        <f t="shared" si="11"/>
        <v>7.7</v>
      </c>
      <c r="H73" s="130">
        <v>0</v>
      </c>
      <c r="I73" s="130">
        <v>7.7</v>
      </c>
    </row>
    <row r="74" spans="1:9" ht="68.25" customHeight="1">
      <c r="A74" s="24" t="s">
        <v>95</v>
      </c>
      <c r="B74" s="52">
        <v>650</v>
      </c>
      <c r="C74" s="52" t="s">
        <v>85</v>
      </c>
      <c r="D74" s="52" t="s">
        <v>96</v>
      </c>
      <c r="E74" s="52" t="s">
        <v>97</v>
      </c>
      <c r="F74" s="52" t="s">
        <v>32</v>
      </c>
      <c r="G74" s="123">
        <f t="shared" si="11"/>
        <v>9.6</v>
      </c>
      <c r="H74" s="131">
        <f>H75</f>
        <v>9.6</v>
      </c>
      <c r="I74" s="131">
        <v>0</v>
      </c>
    </row>
    <row r="75" spans="1:9" ht="93.75">
      <c r="A75" s="71" t="s">
        <v>225</v>
      </c>
      <c r="B75" s="58">
        <v>650</v>
      </c>
      <c r="C75" s="58" t="s">
        <v>85</v>
      </c>
      <c r="D75" s="58" t="s">
        <v>96</v>
      </c>
      <c r="E75" s="58">
        <v>1400000000</v>
      </c>
      <c r="F75" s="58" t="s">
        <v>32</v>
      </c>
      <c r="G75" s="34">
        <f t="shared" si="11"/>
        <v>9.6</v>
      </c>
      <c r="H75" s="130">
        <f>H76</f>
        <v>9.6</v>
      </c>
      <c r="I75" s="130">
        <f>I76</f>
        <v>0</v>
      </c>
    </row>
    <row r="76" spans="1:9" ht="27.75" customHeight="1">
      <c r="A76" s="29" t="s">
        <v>74</v>
      </c>
      <c r="B76" s="58">
        <v>650</v>
      </c>
      <c r="C76" s="58" t="s">
        <v>85</v>
      </c>
      <c r="D76" s="58" t="s">
        <v>96</v>
      </c>
      <c r="E76" s="58">
        <v>1400099990</v>
      </c>
      <c r="F76" s="58" t="s">
        <v>32</v>
      </c>
      <c r="G76" s="34">
        <f t="shared" si="11"/>
        <v>9.6</v>
      </c>
      <c r="H76" s="130">
        <f>H77</f>
        <v>9.6</v>
      </c>
      <c r="I76" s="130">
        <f>I77</f>
        <v>0</v>
      </c>
    </row>
    <row r="77" spans="1:9" ht="56.25" customHeight="1" hidden="1">
      <c r="A77" s="29" t="s">
        <v>76</v>
      </c>
      <c r="B77" s="58">
        <v>650</v>
      </c>
      <c r="C77" s="58" t="s">
        <v>85</v>
      </c>
      <c r="D77" s="58" t="s">
        <v>96</v>
      </c>
      <c r="E77" s="58">
        <v>1400099990</v>
      </c>
      <c r="F77" s="58">
        <v>200</v>
      </c>
      <c r="G77" s="34">
        <f t="shared" si="11"/>
        <v>9.6</v>
      </c>
      <c r="H77" s="130">
        <f>H78</f>
        <v>9.6</v>
      </c>
      <c r="I77" s="130">
        <f>I78</f>
        <v>0</v>
      </c>
    </row>
    <row r="78" spans="1:9" ht="57.75" customHeight="1" hidden="1">
      <c r="A78" s="29" t="s">
        <v>77</v>
      </c>
      <c r="B78" s="58">
        <v>650</v>
      </c>
      <c r="C78" s="58" t="s">
        <v>85</v>
      </c>
      <c r="D78" s="58" t="s">
        <v>96</v>
      </c>
      <c r="E78" s="58">
        <v>1400099990</v>
      </c>
      <c r="F78" s="58">
        <v>240</v>
      </c>
      <c r="G78" s="129">
        <f t="shared" si="11"/>
        <v>9.6</v>
      </c>
      <c r="H78" s="130">
        <f>H79</f>
        <v>9.6</v>
      </c>
      <c r="I78" s="130">
        <f>I79</f>
        <v>0</v>
      </c>
    </row>
    <row r="79" spans="1:9" ht="67.5" customHeight="1">
      <c r="A79" s="29" t="s">
        <v>78</v>
      </c>
      <c r="B79" s="58">
        <v>650</v>
      </c>
      <c r="C79" s="58" t="s">
        <v>85</v>
      </c>
      <c r="D79" s="58" t="s">
        <v>96</v>
      </c>
      <c r="E79" s="58">
        <v>1400099990</v>
      </c>
      <c r="F79" s="58">
        <v>244</v>
      </c>
      <c r="G79" s="129">
        <f t="shared" si="11"/>
        <v>9.6</v>
      </c>
      <c r="H79" s="130">
        <v>9.6</v>
      </c>
      <c r="I79" s="130">
        <v>0</v>
      </c>
    </row>
    <row r="80" spans="1:9" ht="56.25">
      <c r="A80" s="73" t="s">
        <v>111</v>
      </c>
      <c r="B80" s="74">
        <v>650</v>
      </c>
      <c r="C80" s="74" t="s">
        <v>85</v>
      </c>
      <c r="D80" s="74" t="s">
        <v>112</v>
      </c>
      <c r="E80" s="74" t="s">
        <v>31</v>
      </c>
      <c r="F80" s="74" t="s">
        <v>32</v>
      </c>
      <c r="G80" s="132">
        <f t="shared" si="11"/>
        <v>27</v>
      </c>
      <c r="H80" s="132">
        <f>H81+H88</f>
        <v>27</v>
      </c>
      <c r="I80" s="132">
        <f>I81+I88</f>
        <v>0</v>
      </c>
    </row>
    <row r="81" spans="1:9" ht="150">
      <c r="A81" s="24" t="s">
        <v>226</v>
      </c>
      <c r="B81" s="51">
        <v>650</v>
      </c>
      <c r="C81" s="52" t="s">
        <v>85</v>
      </c>
      <c r="D81" s="51">
        <v>14</v>
      </c>
      <c r="E81" s="51">
        <v>1300000000</v>
      </c>
      <c r="F81" s="52">
        <v>0</v>
      </c>
      <c r="G81" s="123">
        <f t="shared" si="11"/>
        <v>19</v>
      </c>
      <c r="H81" s="123">
        <f aca="true" t="shared" si="12" ref="H81:H86">H82</f>
        <v>19</v>
      </c>
      <c r="I81" s="123">
        <f aca="true" t="shared" si="13" ref="I81:I86">I82</f>
        <v>0</v>
      </c>
    </row>
    <row r="82" spans="1:9" ht="37.5">
      <c r="A82" s="24" t="s">
        <v>114</v>
      </c>
      <c r="B82" s="51">
        <v>650</v>
      </c>
      <c r="C82" s="52" t="s">
        <v>85</v>
      </c>
      <c r="D82" s="51">
        <v>14</v>
      </c>
      <c r="E82" s="51">
        <v>1310000000</v>
      </c>
      <c r="F82" s="52">
        <v>0</v>
      </c>
      <c r="G82" s="123">
        <f t="shared" si="11"/>
        <v>19</v>
      </c>
      <c r="H82" s="123">
        <f t="shared" si="12"/>
        <v>19</v>
      </c>
      <c r="I82" s="123">
        <f t="shared" si="13"/>
        <v>0</v>
      </c>
    </row>
    <row r="83" spans="1:9" ht="99" customHeight="1">
      <c r="A83" s="24" t="s">
        <v>227</v>
      </c>
      <c r="B83" s="51">
        <v>650</v>
      </c>
      <c r="C83" s="52" t="s">
        <v>85</v>
      </c>
      <c r="D83" s="51">
        <v>14</v>
      </c>
      <c r="E83" s="51">
        <v>1310100000</v>
      </c>
      <c r="F83" s="52">
        <v>0</v>
      </c>
      <c r="G83" s="123">
        <f t="shared" si="11"/>
        <v>19</v>
      </c>
      <c r="H83" s="123">
        <f t="shared" si="12"/>
        <v>19</v>
      </c>
      <c r="I83" s="123">
        <f t="shared" si="13"/>
        <v>0</v>
      </c>
    </row>
    <row r="84" spans="1:9" ht="45" customHeight="1">
      <c r="A84" s="24" t="s">
        <v>228</v>
      </c>
      <c r="B84" s="51">
        <v>650</v>
      </c>
      <c r="C84" s="52" t="s">
        <v>85</v>
      </c>
      <c r="D84" s="51">
        <v>14</v>
      </c>
      <c r="E84" s="51">
        <v>1310182300</v>
      </c>
      <c r="F84" s="52">
        <v>0</v>
      </c>
      <c r="G84" s="123">
        <f t="shared" si="11"/>
        <v>19</v>
      </c>
      <c r="H84" s="123">
        <f t="shared" si="12"/>
        <v>19</v>
      </c>
      <c r="I84" s="123">
        <f t="shared" si="13"/>
        <v>0</v>
      </c>
    </row>
    <row r="85" spans="1:9" ht="56.25" hidden="1">
      <c r="A85" s="24" t="s">
        <v>76</v>
      </c>
      <c r="B85" s="51">
        <v>650</v>
      </c>
      <c r="C85" s="52" t="s">
        <v>85</v>
      </c>
      <c r="D85" s="51">
        <v>14</v>
      </c>
      <c r="E85" s="51">
        <v>1310182300</v>
      </c>
      <c r="F85" s="52">
        <v>200</v>
      </c>
      <c r="G85" s="123">
        <f t="shared" si="11"/>
        <v>19</v>
      </c>
      <c r="H85" s="123">
        <f t="shared" si="12"/>
        <v>19</v>
      </c>
      <c r="I85" s="123">
        <f t="shared" si="13"/>
        <v>0</v>
      </c>
    </row>
    <row r="86" spans="1:9" ht="63" customHeight="1" hidden="1">
      <c r="A86" s="24" t="s">
        <v>77</v>
      </c>
      <c r="B86" s="51">
        <v>650</v>
      </c>
      <c r="C86" s="52" t="s">
        <v>85</v>
      </c>
      <c r="D86" s="51">
        <v>14</v>
      </c>
      <c r="E86" s="51">
        <v>1310182300</v>
      </c>
      <c r="F86" s="52">
        <v>240</v>
      </c>
      <c r="G86" s="123">
        <f t="shared" si="11"/>
        <v>19</v>
      </c>
      <c r="H86" s="123">
        <f t="shared" si="12"/>
        <v>19</v>
      </c>
      <c r="I86" s="123">
        <f t="shared" si="13"/>
        <v>0</v>
      </c>
    </row>
    <row r="87" spans="1:9" ht="62.25" customHeight="1">
      <c r="A87" s="29" t="s">
        <v>78</v>
      </c>
      <c r="B87" s="57">
        <v>650</v>
      </c>
      <c r="C87" s="58" t="s">
        <v>85</v>
      </c>
      <c r="D87" s="57">
        <v>14</v>
      </c>
      <c r="E87" s="79">
        <v>1310182300</v>
      </c>
      <c r="F87" s="58">
        <v>244</v>
      </c>
      <c r="G87" s="129">
        <f t="shared" si="11"/>
        <v>19</v>
      </c>
      <c r="H87" s="129">
        <v>19</v>
      </c>
      <c r="I87" s="129">
        <v>0</v>
      </c>
    </row>
    <row r="88" spans="1:9" ht="65.25" customHeight="1">
      <c r="A88" s="45" t="s">
        <v>120</v>
      </c>
      <c r="B88" s="46">
        <v>650</v>
      </c>
      <c r="C88" s="47" t="s">
        <v>85</v>
      </c>
      <c r="D88" s="46">
        <v>14</v>
      </c>
      <c r="E88" s="46">
        <v>1310099990</v>
      </c>
      <c r="F88" s="47" t="s">
        <v>32</v>
      </c>
      <c r="G88" s="126">
        <f t="shared" si="11"/>
        <v>8</v>
      </c>
      <c r="H88" s="126">
        <f aca="true" t="shared" si="14" ref="H88:I90">H89</f>
        <v>8</v>
      </c>
      <c r="I88" s="126">
        <f t="shared" si="14"/>
        <v>0</v>
      </c>
    </row>
    <row r="89" spans="1:9" ht="53.25" customHeight="1" hidden="1">
      <c r="A89" s="24" t="s">
        <v>76</v>
      </c>
      <c r="B89" s="51">
        <v>650</v>
      </c>
      <c r="C89" s="52" t="s">
        <v>85</v>
      </c>
      <c r="D89" s="51">
        <v>14</v>
      </c>
      <c r="E89" s="51">
        <v>1310099990</v>
      </c>
      <c r="F89" s="52">
        <v>200</v>
      </c>
      <c r="G89" s="123">
        <f t="shared" si="11"/>
        <v>8</v>
      </c>
      <c r="H89" s="123">
        <f t="shared" si="14"/>
        <v>8</v>
      </c>
      <c r="I89" s="123">
        <f t="shared" si="14"/>
        <v>0</v>
      </c>
    </row>
    <row r="90" spans="1:9" ht="60.75" customHeight="1" hidden="1">
      <c r="A90" s="24" t="s">
        <v>77</v>
      </c>
      <c r="B90" s="51">
        <v>650</v>
      </c>
      <c r="C90" s="52" t="s">
        <v>85</v>
      </c>
      <c r="D90" s="51">
        <v>14</v>
      </c>
      <c r="E90" s="51">
        <v>1310099990</v>
      </c>
      <c r="F90" s="51">
        <v>240</v>
      </c>
      <c r="G90" s="123">
        <f t="shared" si="11"/>
        <v>8</v>
      </c>
      <c r="H90" s="123">
        <f t="shared" si="14"/>
        <v>8</v>
      </c>
      <c r="I90" s="123">
        <f t="shared" si="14"/>
        <v>0</v>
      </c>
    </row>
    <row r="91" spans="1:9" ht="65.25" customHeight="1">
      <c r="A91" s="29" t="s">
        <v>78</v>
      </c>
      <c r="B91" s="57">
        <v>650</v>
      </c>
      <c r="C91" s="58" t="s">
        <v>85</v>
      </c>
      <c r="D91" s="57">
        <v>14</v>
      </c>
      <c r="E91" s="57">
        <v>1310099990</v>
      </c>
      <c r="F91" s="57">
        <v>244</v>
      </c>
      <c r="G91" s="133">
        <f t="shared" si="11"/>
        <v>8</v>
      </c>
      <c r="H91" s="133">
        <v>8</v>
      </c>
      <c r="I91" s="133">
        <v>0</v>
      </c>
    </row>
    <row r="92" spans="1:9" ht="47.25" customHeight="1" hidden="1">
      <c r="A92" s="134" t="s">
        <v>229</v>
      </c>
      <c r="B92" s="80">
        <v>650</v>
      </c>
      <c r="C92" s="80" t="s">
        <v>85</v>
      </c>
      <c r="D92" s="80" t="s">
        <v>112</v>
      </c>
      <c r="E92" s="41" t="s">
        <v>230</v>
      </c>
      <c r="F92" s="80" t="s">
        <v>110</v>
      </c>
      <c r="G92" s="133">
        <f t="shared" si="11"/>
        <v>0</v>
      </c>
      <c r="H92" s="133">
        <v>0</v>
      </c>
      <c r="I92" s="133">
        <v>0</v>
      </c>
    </row>
    <row r="93" spans="1:9" ht="32.25" customHeight="1">
      <c r="A93" s="81" t="s">
        <v>124</v>
      </c>
      <c r="B93" s="82">
        <v>650</v>
      </c>
      <c r="C93" s="82" t="s">
        <v>48</v>
      </c>
      <c r="D93" s="82" t="s">
        <v>28</v>
      </c>
      <c r="E93" s="82" t="s">
        <v>31</v>
      </c>
      <c r="F93" s="82" t="s">
        <v>32</v>
      </c>
      <c r="G93" s="135">
        <f t="shared" si="11"/>
        <v>1398.1000000000001</v>
      </c>
      <c r="H93" s="135">
        <f>H94+H109+H115+H122</f>
        <v>1398.1000000000001</v>
      </c>
      <c r="I93" s="135">
        <f>+I115+I129</f>
        <v>0</v>
      </c>
    </row>
    <row r="94" spans="1:9" ht="32.25" customHeight="1" hidden="1">
      <c r="A94" s="29" t="s">
        <v>125</v>
      </c>
      <c r="B94" s="58">
        <v>650</v>
      </c>
      <c r="C94" s="58" t="s">
        <v>48</v>
      </c>
      <c r="D94" s="58" t="s">
        <v>27</v>
      </c>
      <c r="E94" s="58" t="s">
        <v>31</v>
      </c>
      <c r="F94" s="58" t="s">
        <v>32</v>
      </c>
      <c r="G94" s="34">
        <f>G95+G103</f>
        <v>352.6</v>
      </c>
      <c r="H94" s="34">
        <f>H95+H103</f>
        <v>352.6</v>
      </c>
      <c r="I94" s="34">
        <f>I95+I103</f>
        <v>0</v>
      </c>
    </row>
    <row r="95" spans="1:9" ht="61.5" customHeight="1">
      <c r="A95" s="29" t="s">
        <v>126</v>
      </c>
      <c r="B95" s="58">
        <v>650</v>
      </c>
      <c r="C95" s="58" t="s">
        <v>48</v>
      </c>
      <c r="D95" s="58" t="s">
        <v>27</v>
      </c>
      <c r="E95" s="58" t="s">
        <v>127</v>
      </c>
      <c r="F95" s="58" t="s">
        <v>32</v>
      </c>
      <c r="G95" s="34">
        <f aca="true" t="shared" si="15" ref="G95:I99">G96</f>
        <v>65.6</v>
      </c>
      <c r="H95" s="34">
        <f t="shared" si="15"/>
        <v>65.6</v>
      </c>
      <c r="I95" s="34">
        <f t="shared" si="15"/>
        <v>0</v>
      </c>
    </row>
    <row r="96" spans="1:9" ht="39.75" customHeight="1">
      <c r="A96" s="24" t="s">
        <v>128</v>
      </c>
      <c r="B96" s="52">
        <v>650</v>
      </c>
      <c r="C96" s="52" t="s">
        <v>48</v>
      </c>
      <c r="D96" s="52" t="s">
        <v>27</v>
      </c>
      <c r="E96" s="52" t="s">
        <v>129</v>
      </c>
      <c r="F96" s="52" t="s">
        <v>32</v>
      </c>
      <c r="G96" s="123">
        <f t="shared" si="15"/>
        <v>65.6</v>
      </c>
      <c r="H96" s="123">
        <f t="shared" si="15"/>
        <v>65.6</v>
      </c>
      <c r="I96" s="123">
        <f t="shared" si="15"/>
        <v>0</v>
      </c>
    </row>
    <row r="97" spans="1:9" ht="42" customHeight="1">
      <c r="A97" s="24" t="s">
        <v>130</v>
      </c>
      <c r="B97" s="52">
        <v>650</v>
      </c>
      <c r="C97" s="52" t="s">
        <v>48</v>
      </c>
      <c r="D97" s="52" t="s">
        <v>27</v>
      </c>
      <c r="E97" s="52" t="s">
        <v>131</v>
      </c>
      <c r="F97" s="52" t="s">
        <v>32</v>
      </c>
      <c r="G97" s="123">
        <f t="shared" si="15"/>
        <v>65.6</v>
      </c>
      <c r="H97" s="123">
        <f t="shared" si="15"/>
        <v>65.6</v>
      </c>
      <c r="I97" s="123">
        <f t="shared" si="15"/>
        <v>0</v>
      </c>
    </row>
    <row r="98" spans="1:9" ht="33.75" customHeight="1">
      <c r="A98" s="24" t="s">
        <v>74</v>
      </c>
      <c r="B98" s="52">
        <v>650</v>
      </c>
      <c r="C98" s="52" t="s">
        <v>48</v>
      </c>
      <c r="D98" s="52" t="s">
        <v>27</v>
      </c>
      <c r="E98" s="52" t="s">
        <v>132</v>
      </c>
      <c r="F98" s="52" t="s">
        <v>32</v>
      </c>
      <c r="G98" s="123">
        <f t="shared" si="15"/>
        <v>65.6</v>
      </c>
      <c r="H98" s="123">
        <f t="shared" si="15"/>
        <v>65.6</v>
      </c>
      <c r="I98" s="123">
        <f t="shared" si="15"/>
        <v>0</v>
      </c>
    </row>
    <row r="99" spans="1:9" ht="110.25" customHeight="1">
      <c r="A99" s="24" t="s">
        <v>37</v>
      </c>
      <c r="B99" s="52">
        <v>650</v>
      </c>
      <c r="C99" s="52" t="s">
        <v>48</v>
      </c>
      <c r="D99" s="52" t="s">
        <v>27</v>
      </c>
      <c r="E99" s="52" t="s">
        <v>132</v>
      </c>
      <c r="F99" s="52">
        <v>100</v>
      </c>
      <c r="G99" s="123">
        <f t="shared" si="15"/>
        <v>65.6</v>
      </c>
      <c r="H99" s="123">
        <f t="shared" si="15"/>
        <v>65.6</v>
      </c>
      <c r="I99" s="123">
        <f t="shared" si="15"/>
        <v>0</v>
      </c>
    </row>
    <row r="100" spans="1:9" ht="38.25" customHeight="1" hidden="1">
      <c r="A100" s="24" t="s">
        <v>39</v>
      </c>
      <c r="B100" s="52">
        <v>650</v>
      </c>
      <c r="C100" s="52" t="s">
        <v>48</v>
      </c>
      <c r="D100" s="52" t="s">
        <v>27</v>
      </c>
      <c r="E100" s="52" t="s">
        <v>132</v>
      </c>
      <c r="F100" s="52">
        <v>120</v>
      </c>
      <c r="G100" s="123">
        <f aca="true" t="shared" si="16" ref="G100:G108">H100+I100</f>
        <v>65.6</v>
      </c>
      <c r="H100" s="123">
        <f>H101+H102</f>
        <v>65.6</v>
      </c>
      <c r="I100" s="123">
        <f>I101+I102</f>
        <v>0</v>
      </c>
    </row>
    <row r="101" spans="1:9" ht="38.25" customHeight="1">
      <c r="A101" s="29" t="s">
        <v>41</v>
      </c>
      <c r="B101" s="58">
        <v>650</v>
      </c>
      <c r="C101" s="58" t="s">
        <v>48</v>
      </c>
      <c r="D101" s="58" t="s">
        <v>27</v>
      </c>
      <c r="E101" s="58" t="s">
        <v>132</v>
      </c>
      <c r="F101" s="58">
        <v>121</v>
      </c>
      <c r="G101" s="130">
        <f t="shared" si="16"/>
        <v>47.4</v>
      </c>
      <c r="H101" s="133">
        <v>47.4</v>
      </c>
      <c r="I101" s="130">
        <v>0</v>
      </c>
    </row>
    <row r="102" spans="1:9" ht="80.25" customHeight="1">
      <c r="A102" s="29" t="s">
        <v>45</v>
      </c>
      <c r="B102" s="58">
        <v>650</v>
      </c>
      <c r="C102" s="58" t="s">
        <v>48</v>
      </c>
      <c r="D102" s="58" t="s">
        <v>27</v>
      </c>
      <c r="E102" s="58" t="s">
        <v>132</v>
      </c>
      <c r="F102" s="58">
        <v>129</v>
      </c>
      <c r="G102" s="130">
        <f t="shared" si="16"/>
        <v>18.2</v>
      </c>
      <c r="H102" s="133">
        <v>18.2</v>
      </c>
      <c r="I102" s="130">
        <v>0</v>
      </c>
    </row>
    <row r="103" spans="1:9" ht="93.75">
      <c r="A103" s="28" t="s">
        <v>133</v>
      </c>
      <c r="B103" s="52">
        <v>650</v>
      </c>
      <c r="C103" s="52" t="s">
        <v>48</v>
      </c>
      <c r="D103" s="52" t="s">
        <v>27</v>
      </c>
      <c r="E103" s="52" t="s">
        <v>127</v>
      </c>
      <c r="F103" s="52" t="s">
        <v>32</v>
      </c>
      <c r="G103" s="136">
        <f t="shared" si="16"/>
        <v>287</v>
      </c>
      <c r="H103" s="136">
        <f aca="true" t="shared" si="17" ref="H103:I105">H104</f>
        <v>287</v>
      </c>
      <c r="I103" s="136">
        <f t="shared" si="17"/>
        <v>0</v>
      </c>
    </row>
    <row r="104" spans="1:9" ht="27" customHeight="1">
      <c r="A104" s="24" t="s">
        <v>74</v>
      </c>
      <c r="B104" s="52">
        <v>650</v>
      </c>
      <c r="C104" s="52" t="s">
        <v>48</v>
      </c>
      <c r="D104" s="52" t="s">
        <v>27</v>
      </c>
      <c r="E104" s="52" t="s">
        <v>134</v>
      </c>
      <c r="F104" s="52" t="s">
        <v>32</v>
      </c>
      <c r="G104" s="136">
        <f t="shared" si="16"/>
        <v>287</v>
      </c>
      <c r="H104" s="131">
        <f t="shared" si="17"/>
        <v>287</v>
      </c>
      <c r="I104" s="131">
        <f t="shared" si="17"/>
        <v>0</v>
      </c>
    </row>
    <row r="105" spans="1:9" ht="109.5" customHeight="1">
      <c r="A105" s="24" t="s">
        <v>37</v>
      </c>
      <c r="B105" s="52">
        <v>650</v>
      </c>
      <c r="C105" s="52" t="s">
        <v>48</v>
      </c>
      <c r="D105" s="52" t="s">
        <v>27</v>
      </c>
      <c r="E105" s="52" t="s">
        <v>134</v>
      </c>
      <c r="F105" s="52">
        <v>100</v>
      </c>
      <c r="G105" s="136">
        <f t="shared" si="16"/>
        <v>287</v>
      </c>
      <c r="H105" s="131">
        <f t="shared" si="17"/>
        <v>287</v>
      </c>
      <c r="I105" s="131">
        <f t="shared" si="17"/>
        <v>0</v>
      </c>
    </row>
    <row r="106" spans="1:9" ht="41.25" customHeight="1" hidden="1">
      <c r="A106" s="24" t="s">
        <v>39</v>
      </c>
      <c r="B106" s="52">
        <v>650</v>
      </c>
      <c r="C106" s="52" t="s">
        <v>48</v>
      </c>
      <c r="D106" s="52" t="s">
        <v>27</v>
      </c>
      <c r="E106" s="52" t="s">
        <v>134</v>
      </c>
      <c r="F106" s="52">
        <v>120</v>
      </c>
      <c r="G106" s="136">
        <f t="shared" si="16"/>
        <v>287</v>
      </c>
      <c r="H106" s="131">
        <f>H107+H108</f>
        <v>287</v>
      </c>
      <c r="I106" s="131">
        <f>I107+I108</f>
        <v>0</v>
      </c>
    </row>
    <row r="107" spans="1:9" ht="48.75" customHeight="1">
      <c r="A107" s="29" t="s">
        <v>41</v>
      </c>
      <c r="B107" s="85">
        <v>650</v>
      </c>
      <c r="C107" s="85" t="s">
        <v>48</v>
      </c>
      <c r="D107" s="85" t="s">
        <v>27</v>
      </c>
      <c r="E107" s="78" t="s">
        <v>134</v>
      </c>
      <c r="F107" s="85" t="s">
        <v>42</v>
      </c>
      <c r="G107" s="130">
        <f t="shared" si="16"/>
        <v>220.4</v>
      </c>
      <c r="H107" s="133">
        <v>220.4</v>
      </c>
      <c r="I107" s="130">
        <v>0</v>
      </c>
    </row>
    <row r="108" spans="1:9" ht="81" customHeight="1">
      <c r="A108" s="29" t="s">
        <v>45</v>
      </c>
      <c r="B108" s="85">
        <v>650</v>
      </c>
      <c r="C108" s="85" t="s">
        <v>48</v>
      </c>
      <c r="D108" s="85" t="s">
        <v>27</v>
      </c>
      <c r="E108" s="78" t="s">
        <v>134</v>
      </c>
      <c r="F108" s="85" t="s">
        <v>46</v>
      </c>
      <c r="G108" s="130">
        <f t="shared" si="16"/>
        <v>66.6</v>
      </c>
      <c r="H108" s="130">
        <v>66.6</v>
      </c>
      <c r="I108" s="130">
        <v>0</v>
      </c>
    </row>
    <row r="109" spans="1:9" ht="37.5" customHeight="1">
      <c r="A109" s="45" t="s">
        <v>135</v>
      </c>
      <c r="B109" s="47">
        <v>650</v>
      </c>
      <c r="C109" s="47" t="s">
        <v>48</v>
      </c>
      <c r="D109" s="47" t="s">
        <v>96</v>
      </c>
      <c r="E109" s="47" t="s">
        <v>31</v>
      </c>
      <c r="F109" s="47" t="s">
        <v>32</v>
      </c>
      <c r="G109" s="137">
        <f aca="true" t="shared" si="18" ref="G109:I113">G110</f>
        <v>400</v>
      </c>
      <c r="H109" s="137">
        <f t="shared" si="18"/>
        <v>400</v>
      </c>
      <c r="I109" s="137">
        <f t="shared" si="18"/>
        <v>0</v>
      </c>
    </row>
    <row r="110" spans="1:9" ht="29.25" customHeight="1">
      <c r="A110" s="24" t="s">
        <v>56</v>
      </c>
      <c r="B110" s="52">
        <v>650</v>
      </c>
      <c r="C110" s="52" t="s">
        <v>48</v>
      </c>
      <c r="D110" s="52" t="s">
        <v>96</v>
      </c>
      <c r="E110" s="52" t="s">
        <v>57</v>
      </c>
      <c r="F110" s="52" t="s">
        <v>32</v>
      </c>
      <c r="G110" s="131">
        <f t="shared" si="18"/>
        <v>400</v>
      </c>
      <c r="H110" s="131">
        <f t="shared" si="18"/>
        <v>400</v>
      </c>
      <c r="I110" s="131">
        <f t="shared" si="18"/>
        <v>0</v>
      </c>
    </row>
    <row r="111" spans="1:9" ht="29.25" customHeight="1" hidden="1">
      <c r="A111" s="24" t="s">
        <v>74</v>
      </c>
      <c r="B111" s="52">
        <v>650</v>
      </c>
      <c r="C111" s="52" t="s">
        <v>48</v>
      </c>
      <c r="D111" s="52" t="s">
        <v>96</v>
      </c>
      <c r="E111" s="52" t="s">
        <v>136</v>
      </c>
      <c r="F111" s="52" t="s">
        <v>32</v>
      </c>
      <c r="G111" s="131">
        <f t="shared" si="18"/>
        <v>400</v>
      </c>
      <c r="H111" s="131">
        <f t="shared" si="18"/>
        <v>400</v>
      </c>
      <c r="I111" s="131">
        <f t="shared" si="18"/>
        <v>0</v>
      </c>
    </row>
    <row r="112" spans="1:9" ht="55.5" customHeight="1" hidden="1">
      <c r="A112" s="24" t="s">
        <v>76</v>
      </c>
      <c r="B112" s="52">
        <v>650</v>
      </c>
      <c r="C112" s="52" t="s">
        <v>48</v>
      </c>
      <c r="D112" s="52" t="s">
        <v>96</v>
      </c>
      <c r="E112" s="52" t="s">
        <v>136</v>
      </c>
      <c r="F112" s="52">
        <v>200</v>
      </c>
      <c r="G112" s="131">
        <f t="shared" si="18"/>
        <v>400</v>
      </c>
      <c r="H112" s="131">
        <f t="shared" si="18"/>
        <v>400</v>
      </c>
      <c r="I112" s="131">
        <f t="shared" si="18"/>
        <v>0</v>
      </c>
    </row>
    <row r="113" spans="1:9" ht="66.75" customHeight="1" hidden="1">
      <c r="A113" s="24" t="s">
        <v>77</v>
      </c>
      <c r="B113" s="52">
        <v>650</v>
      </c>
      <c r="C113" s="52" t="s">
        <v>48</v>
      </c>
      <c r="D113" s="52" t="s">
        <v>96</v>
      </c>
      <c r="E113" s="52" t="s">
        <v>136</v>
      </c>
      <c r="F113" s="52">
        <v>240</v>
      </c>
      <c r="G113" s="131">
        <f t="shared" si="18"/>
        <v>400</v>
      </c>
      <c r="H113" s="131">
        <f t="shared" si="18"/>
        <v>400</v>
      </c>
      <c r="I113" s="131">
        <f t="shared" si="18"/>
        <v>0</v>
      </c>
    </row>
    <row r="114" spans="1:9" ht="67.5" customHeight="1">
      <c r="A114" s="29" t="s">
        <v>78</v>
      </c>
      <c r="B114" s="58">
        <v>650</v>
      </c>
      <c r="C114" s="58" t="s">
        <v>48</v>
      </c>
      <c r="D114" s="58" t="s">
        <v>96</v>
      </c>
      <c r="E114" s="58" t="s">
        <v>136</v>
      </c>
      <c r="F114" s="58">
        <v>244</v>
      </c>
      <c r="G114" s="130">
        <f>H114+I114</f>
        <v>400</v>
      </c>
      <c r="H114" s="130">
        <v>400</v>
      </c>
      <c r="I114" s="130">
        <v>0</v>
      </c>
    </row>
    <row r="115" spans="1:9" ht="30" customHeight="1">
      <c r="A115" s="73" t="s">
        <v>141</v>
      </c>
      <c r="B115" s="74">
        <v>650</v>
      </c>
      <c r="C115" s="74" t="s">
        <v>48</v>
      </c>
      <c r="D115" s="74" t="s">
        <v>142</v>
      </c>
      <c r="E115" s="74" t="s">
        <v>31</v>
      </c>
      <c r="F115" s="74" t="s">
        <v>32</v>
      </c>
      <c r="G115" s="132">
        <f aca="true" t="shared" si="19" ref="G115:I118">G116</f>
        <v>296.8</v>
      </c>
      <c r="H115" s="132">
        <f t="shared" si="19"/>
        <v>296.8</v>
      </c>
      <c r="I115" s="132">
        <f t="shared" si="19"/>
        <v>0</v>
      </c>
    </row>
    <row r="116" spans="1:9" s="50" customFormat="1" ht="93.75">
      <c r="A116" s="24" t="s">
        <v>215</v>
      </c>
      <c r="B116" s="51">
        <v>650</v>
      </c>
      <c r="C116" s="26" t="s">
        <v>48</v>
      </c>
      <c r="D116" s="26" t="s">
        <v>142</v>
      </c>
      <c r="E116" s="51">
        <v>1900000000</v>
      </c>
      <c r="F116" s="52" t="s">
        <v>32</v>
      </c>
      <c r="G116" s="123">
        <f t="shared" si="19"/>
        <v>296.8</v>
      </c>
      <c r="H116" s="123">
        <f t="shared" si="19"/>
        <v>296.8</v>
      </c>
      <c r="I116" s="123">
        <f t="shared" si="19"/>
        <v>0</v>
      </c>
    </row>
    <row r="117" spans="1:9" s="50" customFormat="1" ht="30.75" customHeight="1">
      <c r="A117" s="24" t="s">
        <v>144</v>
      </c>
      <c r="B117" s="51">
        <v>650</v>
      </c>
      <c r="C117" s="26" t="s">
        <v>48</v>
      </c>
      <c r="D117" s="26" t="s">
        <v>142</v>
      </c>
      <c r="E117" s="51">
        <v>1900020070</v>
      </c>
      <c r="F117" s="52" t="s">
        <v>32</v>
      </c>
      <c r="G117" s="123">
        <f t="shared" si="19"/>
        <v>296.8</v>
      </c>
      <c r="H117" s="123">
        <f t="shared" si="19"/>
        <v>296.8</v>
      </c>
      <c r="I117" s="123">
        <f t="shared" si="19"/>
        <v>0</v>
      </c>
    </row>
    <row r="118" spans="1:9" s="50" customFormat="1" ht="53.25" customHeight="1" hidden="1">
      <c r="A118" s="24" t="s">
        <v>76</v>
      </c>
      <c r="B118" s="51">
        <v>650</v>
      </c>
      <c r="C118" s="26" t="s">
        <v>48</v>
      </c>
      <c r="D118" s="26" t="s">
        <v>142</v>
      </c>
      <c r="E118" s="51">
        <v>1900020070</v>
      </c>
      <c r="F118" s="51">
        <v>200</v>
      </c>
      <c r="G118" s="123">
        <f t="shared" si="19"/>
        <v>296.8</v>
      </c>
      <c r="H118" s="123">
        <f t="shared" si="19"/>
        <v>296.8</v>
      </c>
      <c r="I118" s="123">
        <f t="shared" si="19"/>
        <v>0</v>
      </c>
    </row>
    <row r="119" spans="1:9" s="50" customFormat="1" ht="60" customHeight="1" hidden="1">
      <c r="A119" s="24" t="s">
        <v>77</v>
      </c>
      <c r="B119" s="51">
        <v>650</v>
      </c>
      <c r="C119" s="26" t="s">
        <v>48</v>
      </c>
      <c r="D119" s="26" t="s">
        <v>142</v>
      </c>
      <c r="E119" s="51">
        <v>1900020070</v>
      </c>
      <c r="F119" s="51">
        <v>240</v>
      </c>
      <c r="G119" s="123">
        <f>G120+G121</f>
        <v>296.8</v>
      </c>
      <c r="H119" s="123">
        <f>H120+H121</f>
        <v>296.8</v>
      </c>
      <c r="I119" s="123">
        <f>I120+I121</f>
        <v>0</v>
      </c>
    </row>
    <row r="120" spans="1:9" s="50" customFormat="1" ht="47.25" customHeight="1">
      <c r="A120" s="43" t="s">
        <v>145</v>
      </c>
      <c r="B120" s="87">
        <v>650</v>
      </c>
      <c r="C120" s="41" t="s">
        <v>48</v>
      </c>
      <c r="D120" s="41" t="s">
        <v>142</v>
      </c>
      <c r="E120" s="87">
        <v>1900020070</v>
      </c>
      <c r="F120" s="87">
        <v>242</v>
      </c>
      <c r="G120" s="129">
        <f>H120+I120</f>
        <v>200</v>
      </c>
      <c r="H120" s="129">
        <v>200</v>
      </c>
      <c r="I120" s="129">
        <v>0</v>
      </c>
    </row>
    <row r="121" spans="1:9" s="50" customFormat="1" ht="54.75" customHeight="1">
      <c r="A121" s="43" t="s">
        <v>78</v>
      </c>
      <c r="B121" s="87">
        <v>650</v>
      </c>
      <c r="C121" s="41" t="s">
        <v>48</v>
      </c>
      <c r="D121" s="41" t="s">
        <v>142</v>
      </c>
      <c r="E121" s="87">
        <v>1900020070</v>
      </c>
      <c r="F121" s="87">
        <v>244</v>
      </c>
      <c r="G121" s="129">
        <f>H121+I121</f>
        <v>96.8</v>
      </c>
      <c r="H121" s="129">
        <v>96.8</v>
      </c>
      <c r="I121" s="129">
        <v>0</v>
      </c>
    </row>
    <row r="122" spans="1:9" s="50" customFormat="1" ht="45" customHeight="1">
      <c r="A122" s="45" t="s">
        <v>146</v>
      </c>
      <c r="B122" s="46">
        <v>650</v>
      </c>
      <c r="C122" s="88" t="s">
        <v>48</v>
      </c>
      <c r="D122" s="46">
        <v>12</v>
      </c>
      <c r="E122" s="47" t="s">
        <v>55</v>
      </c>
      <c r="F122" s="47" t="s">
        <v>32</v>
      </c>
      <c r="G122" s="126">
        <f>G123</f>
        <v>348.7</v>
      </c>
      <c r="H122" s="126">
        <f>H123</f>
        <v>348.7</v>
      </c>
      <c r="I122" s="126">
        <f>I123</f>
        <v>0</v>
      </c>
    </row>
    <row r="123" spans="1:9" s="50" customFormat="1" ht="28.5" customHeight="1">
      <c r="A123" s="24" t="s">
        <v>56</v>
      </c>
      <c r="B123" s="51">
        <v>650</v>
      </c>
      <c r="C123" s="26" t="s">
        <v>48</v>
      </c>
      <c r="D123" s="51">
        <v>12</v>
      </c>
      <c r="E123" s="51">
        <v>7000000000</v>
      </c>
      <c r="F123" s="52" t="s">
        <v>32</v>
      </c>
      <c r="G123" s="123">
        <f>G124+G128</f>
        <v>348.7</v>
      </c>
      <c r="H123" s="123">
        <f>H124+H128</f>
        <v>348.7</v>
      </c>
      <c r="I123" s="123">
        <f>I124+I128</f>
        <v>0</v>
      </c>
    </row>
    <row r="124" spans="1:9" s="50" customFormat="1" ht="32.25" customHeight="1" hidden="1">
      <c r="A124" s="24" t="s">
        <v>74</v>
      </c>
      <c r="B124" s="51">
        <v>650</v>
      </c>
      <c r="C124" s="26" t="s">
        <v>48</v>
      </c>
      <c r="D124" s="51">
        <v>12</v>
      </c>
      <c r="E124" s="51">
        <v>7000000000</v>
      </c>
      <c r="F124" s="52" t="s">
        <v>32</v>
      </c>
      <c r="G124" s="123">
        <f aca="true" t="shared" si="20" ref="G124:I126">G125</f>
        <v>0</v>
      </c>
      <c r="H124" s="123">
        <f t="shared" si="20"/>
        <v>0</v>
      </c>
      <c r="I124" s="123">
        <f t="shared" si="20"/>
        <v>0</v>
      </c>
    </row>
    <row r="125" spans="1:9" s="50" customFormat="1" ht="56.25" customHeight="1" hidden="1">
      <c r="A125" s="24" t="s">
        <v>76</v>
      </c>
      <c r="B125" s="51">
        <v>650</v>
      </c>
      <c r="C125" s="26" t="s">
        <v>48</v>
      </c>
      <c r="D125" s="51">
        <v>12</v>
      </c>
      <c r="E125" s="51">
        <v>7000000000</v>
      </c>
      <c r="F125" s="51">
        <v>200</v>
      </c>
      <c r="G125" s="123">
        <f t="shared" si="20"/>
        <v>0</v>
      </c>
      <c r="H125" s="123">
        <f t="shared" si="20"/>
        <v>0</v>
      </c>
      <c r="I125" s="123">
        <f t="shared" si="20"/>
        <v>0</v>
      </c>
    </row>
    <row r="126" spans="1:9" s="50" customFormat="1" ht="56.25" customHeight="1" hidden="1">
      <c r="A126" s="24" t="s">
        <v>77</v>
      </c>
      <c r="B126" s="51">
        <v>650</v>
      </c>
      <c r="C126" s="26" t="s">
        <v>48</v>
      </c>
      <c r="D126" s="51">
        <v>12</v>
      </c>
      <c r="E126" s="51">
        <v>7000000000</v>
      </c>
      <c r="F126" s="51">
        <v>240</v>
      </c>
      <c r="G126" s="123">
        <f t="shared" si="20"/>
        <v>0</v>
      </c>
      <c r="H126" s="123">
        <f t="shared" si="20"/>
        <v>0</v>
      </c>
      <c r="I126" s="123">
        <f t="shared" si="20"/>
        <v>0</v>
      </c>
    </row>
    <row r="127" spans="1:9" s="50" customFormat="1" ht="60" customHeight="1" hidden="1">
      <c r="A127" s="29" t="s">
        <v>78</v>
      </c>
      <c r="B127" s="57">
        <v>650</v>
      </c>
      <c r="C127" s="41" t="s">
        <v>48</v>
      </c>
      <c r="D127" s="57">
        <v>12</v>
      </c>
      <c r="E127" s="35" t="s">
        <v>57</v>
      </c>
      <c r="F127" s="57">
        <v>244</v>
      </c>
      <c r="G127" s="129">
        <f>H127+I127</f>
        <v>0</v>
      </c>
      <c r="H127" s="129">
        <v>0</v>
      </c>
      <c r="I127" s="129">
        <v>0</v>
      </c>
    </row>
    <row r="128" spans="1:9" s="50" customFormat="1" ht="116.25" customHeight="1">
      <c r="A128" s="24" t="s">
        <v>58</v>
      </c>
      <c r="B128" s="51">
        <v>650</v>
      </c>
      <c r="C128" s="26" t="s">
        <v>48</v>
      </c>
      <c r="D128" s="51">
        <v>12</v>
      </c>
      <c r="E128" s="26" t="s">
        <v>59</v>
      </c>
      <c r="F128" s="26" t="s">
        <v>32</v>
      </c>
      <c r="G128" s="123">
        <f>G129</f>
        <v>348.7</v>
      </c>
      <c r="H128" s="123">
        <f>H129</f>
        <v>348.7</v>
      </c>
      <c r="I128" s="123">
        <f>I129</f>
        <v>0</v>
      </c>
    </row>
    <row r="129" spans="1:9" ht="30" customHeight="1" hidden="1">
      <c r="A129" s="24" t="s">
        <v>60</v>
      </c>
      <c r="B129" s="26">
        <v>650</v>
      </c>
      <c r="C129" s="26" t="s">
        <v>48</v>
      </c>
      <c r="D129" s="26" t="s">
        <v>147</v>
      </c>
      <c r="E129" s="138" t="s">
        <v>59</v>
      </c>
      <c r="F129" s="26" t="s">
        <v>61</v>
      </c>
      <c r="G129" s="123">
        <f>H129+I129</f>
        <v>348.7</v>
      </c>
      <c r="H129" s="123">
        <f>H131+H130</f>
        <v>348.7</v>
      </c>
      <c r="I129" s="123">
        <f>I131+I130</f>
        <v>0</v>
      </c>
    </row>
    <row r="130" spans="1:9" ht="29.25" customHeight="1">
      <c r="A130" s="29" t="s">
        <v>62</v>
      </c>
      <c r="B130" s="85">
        <v>650</v>
      </c>
      <c r="C130" s="85" t="s">
        <v>48</v>
      </c>
      <c r="D130" s="85" t="s">
        <v>147</v>
      </c>
      <c r="E130" s="35" t="s">
        <v>59</v>
      </c>
      <c r="F130" s="85" t="s">
        <v>63</v>
      </c>
      <c r="G130" s="130">
        <f>H130+I130</f>
        <v>348.7</v>
      </c>
      <c r="H130" s="133">
        <v>348.7</v>
      </c>
      <c r="I130" s="133">
        <v>0</v>
      </c>
    </row>
    <row r="131" spans="1:9" ht="51" customHeight="1" hidden="1">
      <c r="A131" s="89" t="s">
        <v>148</v>
      </c>
      <c r="B131" s="85">
        <v>650</v>
      </c>
      <c r="C131" s="85" t="s">
        <v>48</v>
      </c>
      <c r="D131" s="85" t="s">
        <v>147</v>
      </c>
      <c r="E131" s="35" t="s">
        <v>149</v>
      </c>
      <c r="F131" s="85"/>
      <c r="G131" s="130">
        <f>H131+I131</f>
        <v>0</v>
      </c>
      <c r="H131" s="130">
        <v>0</v>
      </c>
      <c r="I131" s="130">
        <v>0</v>
      </c>
    </row>
    <row r="132" spans="1:9" ht="31.5" customHeight="1">
      <c r="A132" s="90" t="s">
        <v>150</v>
      </c>
      <c r="B132" s="82">
        <v>650</v>
      </c>
      <c r="C132" s="82" t="s">
        <v>151</v>
      </c>
      <c r="D132" s="82" t="s">
        <v>28</v>
      </c>
      <c r="E132" s="82" t="s">
        <v>31</v>
      </c>
      <c r="F132" s="82" t="s">
        <v>32</v>
      </c>
      <c r="G132" s="135">
        <f>G133+G139</f>
        <v>924.3</v>
      </c>
      <c r="H132" s="135">
        <f>H133+H139</f>
        <v>640.9</v>
      </c>
      <c r="I132" s="135">
        <f>I133+I139</f>
        <v>0</v>
      </c>
    </row>
    <row r="133" spans="1:9" ht="31.5" customHeight="1">
      <c r="A133" s="45" t="s">
        <v>152</v>
      </c>
      <c r="B133" s="46">
        <v>650</v>
      </c>
      <c r="C133" s="88" t="s">
        <v>151</v>
      </c>
      <c r="D133" s="88" t="s">
        <v>27</v>
      </c>
      <c r="E133" s="88" t="s">
        <v>31</v>
      </c>
      <c r="F133" s="47" t="s">
        <v>32</v>
      </c>
      <c r="G133" s="126">
        <f aca="true" t="shared" si="21" ref="G133:I137">G134</f>
        <v>95.9</v>
      </c>
      <c r="H133" s="126">
        <f t="shared" si="21"/>
        <v>95.9</v>
      </c>
      <c r="I133" s="126">
        <f t="shared" si="21"/>
        <v>0</v>
      </c>
    </row>
    <row r="134" spans="1:9" ht="31.5" customHeight="1">
      <c r="A134" s="24" t="s">
        <v>56</v>
      </c>
      <c r="B134" s="51">
        <v>650</v>
      </c>
      <c r="C134" s="26" t="s">
        <v>151</v>
      </c>
      <c r="D134" s="26" t="s">
        <v>27</v>
      </c>
      <c r="E134" s="51">
        <v>7000000000</v>
      </c>
      <c r="F134" s="52" t="s">
        <v>32</v>
      </c>
      <c r="G134" s="123">
        <f t="shared" si="21"/>
        <v>95.9</v>
      </c>
      <c r="H134" s="123">
        <f t="shared" si="21"/>
        <v>95.9</v>
      </c>
      <c r="I134" s="123">
        <f t="shared" si="21"/>
        <v>0</v>
      </c>
    </row>
    <row r="135" spans="1:9" ht="31.5" customHeight="1" hidden="1">
      <c r="A135" s="24" t="s">
        <v>74</v>
      </c>
      <c r="B135" s="51">
        <v>650</v>
      </c>
      <c r="C135" s="26" t="s">
        <v>151</v>
      </c>
      <c r="D135" s="26" t="s">
        <v>27</v>
      </c>
      <c r="E135" s="51">
        <v>7000099990</v>
      </c>
      <c r="F135" s="52" t="s">
        <v>32</v>
      </c>
      <c r="G135" s="123">
        <f t="shared" si="21"/>
        <v>95.9</v>
      </c>
      <c r="H135" s="123">
        <f t="shared" si="21"/>
        <v>95.9</v>
      </c>
      <c r="I135" s="123">
        <f t="shared" si="21"/>
        <v>0</v>
      </c>
    </row>
    <row r="136" spans="1:9" ht="61.5" customHeight="1" hidden="1">
      <c r="A136" s="24" t="s">
        <v>76</v>
      </c>
      <c r="B136" s="51">
        <v>650</v>
      </c>
      <c r="C136" s="26" t="s">
        <v>151</v>
      </c>
      <c r="D136" s="26" t="s">
        <v>27</v>
      </c>
      <c r="E136" s="51">
        <v>7000099990</v>
      </c>
      <c r="F136" s="51">
        <v>200</v>
      </c>
      <c r="G136" s="123">
        <f t="shared" si="21"/>
        <v>95.9</v>
      </c>
      <c r="H136" s="123">
        <f t="shared" si="21"/>
        <v>95.9</v>
      </c>
      <c r="I136" s="123">
        <f t="shared" si="21"/>
        <v>0</v>
      </c>
    </row>
    <row r="137" spans="1:9" ht="55.5" customHeight="1" hidden="1">
      <c r="A137" s="24" t="s">
        <v>77</v>
      </c>
      <c r="B137" s="51">
        <v>650</v>
      </c>
      <c r="C137" s="26" t="s">
        <v>151</v>
      </c>
      <c r="D137" s="26" t="s">
        <v>27</v>
      </c>
      <c r="E137" s="51">
        <v>7000099990</v>
      </c>
      <c r="F137" s="51">
        <v>240</v>
      </c>
      <c r="G137" s="123">
        <f t="shared" si="21"/>
        <v>95.9</v>
      </c>
      <c r="H137" s="123">
        <f t="shared" si="21"/>
        <v>95.9</v>
      </c>
      <c r="I137" s="123">
        <f t="shared" si="21"/>
        <v>0</v>
      </c>
    </row>
    <row r="138" spans="1:9" ht="57.75" customHeight="1">
      <c r="A138" s="43" t="s">
        <v>78</v>
      </c>
      <c r="B138" s="87">
        <v>650</v>
      </c>
      <c r="C138" s="41" t="s">
        <v>151</v>
      </c>
      <c r="D138" s="41" t="s">
        <v>27</v>
      </c>
      <c r="E138" s="87">
        <v>7000099990</v>
      </c>
      <c r="F138" s="87">
        <v>244</v>
      </c>
      <c r="G138" s="129">
        <f>H138+I138</f>
        <v>95.9</v>
      </c>
      <c r="H138" s="129">
        <v>95.9</v>
      </c>
      <c r="I138" s="129">
        <v>0</v>
      </c>
    </row>
    <row r="139" spans="1:9" ht="31.5" customHeight="1">
      <c r="A139" s="45" t="s">
        <v>154</v>
      </c>
      <c r="B139" s="46">
        <v>650</v>
      </c>
      <c r="C139" s="88" t="s">
        <v>151</v>
      </c>
      <c r="D139" s="88" t="s">
        <v>85</v>
      </c>
      <c r="E139" s="47" t="s">
        <v>31</v>
      </c>
      <c r="F139" s="47" t="s">
        <v>32</v>
      </c>
      <c r="G139" s="126">
        <f>G140+G145</f>
        <v>828.4</v>
      </c>
      <c r="H139" s="126">
        <f aca="true" t="shared" si="22" ref="H139:I143">H140</f>
        <v>545</v>
      </c>
      <c r="I139" s="126">
        <f t="shared" si="22"/>
        <v>0</v>
      </c>
    </row>
    <row r="140" spans="1:9" ht="31.5" customHeight="1">
      <c r="A140" s="45" t="s">
        <v>56</v>
      </c>
      <c r="B140" s="46">
        <v>650</v>
      </c>
      <c r="C140" s="88" t="s">
        <v>151</v>
      </c>
      <c r="D140" s="88" t="s">
        <v>85</v>
      </c>
      <c r="E140" s="47">
        <v>7000000000</v>
      </c>
      <c r="F140" s="47" t="s">
        <v>32</v>
      </c>
      <c r="G140" s="126">
        <f>G141</f>
        <v>545</v>
      </c>
      <c r="H140" s="126">
        <f t="shared" si="22"/>
        <v>545</v>
      </c>
      <c r="I140" s="126">
        <f t="shared" si="22"/>
        <v>0</v>
      </c>
    </row>
    <row r="141" spans="1:9" ht="31.5" customHeight="1" hidden="1">
      <c r="A141" s="24" t="s">
        <v>74</v>
      </c>
      <c r="B141" s="51">
        <v>650</v>
      </c>
      <c r="C141" s="26" t="s">
        <v>151</v>
      </c>
      <c r="D141" s="26" t="s">
        <v>85</v>
      </c>
      <c r="E141" s="52">
        <v>7000099990</v>
      </c>
      <c r="F141" s="52" t="s">
        <v>32</v>
      </c>
      <c r="G141" s="123">
        <f>G142</f>
        <v>545</v>
      </c>
      <c r="H141" s="123">
        <f t="shared" si="22"/>
        <v>545</v>
      </c>
      <c r="I141" s="123">
        <f t="shared" si="22"/>
        <v>0</v>
      </c>
    </row>
    <row r="142" spans="1:9" ht="64.5" customHeight="1" hidden="1">
      <c r="A142" s="24" t="s">
        <v>76</v>
      </c>
      <c r="B142" s="51">
        <v>650</v>
      </c>
      <c r="C142" s="26" t="s">
        <v>151</v>
      </c>
      <c r="D142" s="26" t="s">
        <v>85</v>
      </c>
      <c r="E142" s="51">
        <v>7000099990</v>
      </c>
      <c r="F142" s="51">
        <v>200</v>
      </c>
      <c r="G142" s="123">
        <f>G143</f>
        <v>545</v>
      </c>
      <c r="H142" s="123">
        <f t="shared" si="22"/>
        <v>545</v>
      </c>
      <c r="I142" s="123">
        <f t="shared" si="22"/>
        <v>0</v>
      </c>
    </row>
    <row r="143" spans="1:9" ht="62.25" customHeight="1" hidden="1">
      <c r="A143" s="24" t="s">
        <v>77</v>
      </c>
      <c r="B143" s="51">
        <v>650</v>
      </c>
      <c r="C143" s="26" t="s">
        <v>151</v>
      </c>
      <c r="D143" s="26" t="s">
        <v>85</v>
      </c>
      <c r="E143" s="51">
        <v>7000099990</v>
      </c>
      <c r="F143" s="51">
        <v>240</v>
      </c>
      <c r="G143" s="123">
        <f>G144</f>
        <v>545</v>
      </c>
      <c r="H143" s="123">
        <f t="shared" si="22"/>
        <v>545</v>
      </c>
      <c r="I143" s="123">
        <f t="shared" si="22"/>
        <v>0</v>
      </c>
    </row>
    <row r="144" spans="1:9" ht="57.75" customHeight="1">
      <c r="A144" s="29" t="s">
        <v>78</v>
      </c>
      <c r="B144" s="57">
        <v>650</v>
      </c>
      <c r="C144" s="41" t="s">
        <v>151</v>
      </c>
      <c r="D144" s="41" t="s">
        <v>85</v>
      </c>
      <c r="E144" s="77">
        <v>7000099990</v>
      </c>
      <c r="F144" s="77">
        <v>244</v>
      </c>
      <c r="G144" s="34">
        <f>H144+I144</f>
        <v>545</v>
      </c>
      <c r="H144" s="34">
        <v>545</v>
      </c>
      <c r="I144" s="23">
        <v>0</v>
      </c>
    </row>
    <row r="145" spans="1:9" ht="57.75" customHeight="1">
      <c r="A145" s="139" t="s">
        <v>231</v>
      </c>
      <c r="B145" s="46">
        <v>650</v>
      </c>
      <c r="C145" s="88" t="s">
        <v>151</v>
      </c>
      <c r="D145" s="88" t="s">
        <v>85</v>
      </c>
      <c r="E145" s="47" t="s">
        <v>159</v>
      </c>
      <c r="F145" s="47" t="s">
        <v>32</v>
      </c>
      <c r="G145" s="126">
        <f aca="true" t="shared" si="23" ref="G145:I148">G146</f>
        <v>283.4</v>
      </c>
      <c r="H145" s="126">
        <f t="shared" si="23"/>
        <v>283.4</v>
      </c>
      <c r="I145" s="126">
        <f t="shared" si="23"/>
        <v>0</v>
      </c>
    </row>
    <row r="146" spans="1:9" ht="57.75" customHeight="1">
      <c r="A146" s="28" t="s">
        <v>160</v>
      </c>
      <c r="B146" s="51">
        <v>650</v>
      </c>
      <c r="C146" s="26" t="s">
        <v>151</v>
      </c>
      <c r="D146" s="26" t="s">
        <v>85</v>
      </c>
      <c r="E146" s="52" t="s">
        <v>140</v>
      </c>
      <c r="F146" s="52" t="s">
        <v>32</v>
      </c>
      <c r="G146" s="123">
        <f t="shared" si="23"/>
        <v>283.4</v>
      </c>
      <c r="H146" s="123">
        <f t="shared" si="23"/>
        <v>283.4</v>
      </c>
      <c r="I146" s="123">
        <f t="shared" si="23"/>
        <v>0</v>
      </c>
    </row>
    <row r="147" spans="1:9" ht="57.75" customHeight="1">
      <c r="A147" s="28" t="s">
        <v>76</v>
      </c>
      <c r="B147" s="51">
        <v>650</v>
      </c>
      <c r="C147" s="26" t="s">
        <v>151</v>
      </c>
      <c r="D147" s="26" t="s">
        <v>85</v>
      </c>
      <c r="E147" s="52" t="s">
        <v>140</v>
      </c>
      <c r="F147" s="51">
        <v>200</v>
      </c>
      <c r="G147" s="123">
        <f t="shared" si="23"/>
        <v>283.4</v>
      </c>
      <c r="H147" s="123">
        <f t="shared" si="23"/>
        <v>283.4</v>
      </c>
      <c r="I147" s="123">
        <f t="shared" si="23"/>
        <v>0</v>
      </c>
    </row>
    <row r="148" spans="1:9" ht="57.75" customHeight="1" hidden="1">
      <c r="A148" s="28" t="s">
        <v>77</v>
      </c>
      <c r="B148" s="51">
        <v>650</v>
      </c>
      <c r="C148" s="26" t="s">
        <v>151</v>
      </c>
      <c r="D148" s="26" t="s">
        <v>85</v>
      </c>
      <c r="E148" s="52" t="s">
        <v>140</v>
      </c>
      <c r="F148" s="51">
        <v>240</v>
      </c>
      <c r="G148" s="123">
        <f t="shared" si="23"/>
        <v>283.4</v>
      </c>
      <c r="H148" s="123">
        <f t="shared" si="23"/>
        <v>283.4</v>
      </c>
      <c r="I148" s="123">
        <f t="shared" si="23"/>
        <v>0</v>
      </c>
    </row>
    <row r="149" spans="1:9" ht="57.75" customHeight="1">
      <c r="A149" s="71" t="s">
        <v>78</v>
      </c>
      <c r="B149" s="57">
        <v>650</v>
      </c>
      <c r="C149" s="41" t="s">
        <v>151</v>
      </c>
      <c r="D149" s="41" t="s">
        <v>85</v>
      </c>
      <c r="E149" s="78" t="s">
        <v>140</v>
      </c>
      <c r="F149" s="77">
        <v>244</v>
      </c>
      <c r="G149" s="34">
        <f>H149+I149</f>
        <v>283.4</v>
      </c>
      <c r="H149" s="34">
        <v>283.4</v>
      </c>
      <c r="I149" s="23">
        <v>0</v>
      </c>
    </row>
    <row r="150" spans="1:9" ht="39" customHeight="1">
      <c r="A150" s="101" t="s">
        <v>173</v>
      </c>
      <c r="B150" s="102">
        <v>650</v>
      </c>
      <c r="C150" s="103" t="s">
        <v>65</v>
      </c>
      <c r="D150" s="103" t="s">
        <v>28</v>
      </c>
      <c r="E150" s="103" t="s">
        <v>31</v>
      </c>
      <c r="F150" s="103" t="s">
        <v>32</v>
      </c>
      <c r="G150" s="121">
        <f aca="true" t="shared" si="24" ref="G150:I152">G151</f>
        <v>45.5</v>
      </c>
      <c r="H150" s="121">
        <f t="shared" si="24"/>
        <v>45.5</v>
      </c>
      <c r="I150" s="121">
        <f t="shared" si="24"/>
        <v>0</v>
      </c>
    </row>
    <row r="151" spans="1:9" ht="32.25" customHeight="1" hidden="1">
      <c r="A151" s="24" t="s">
        <v>232</v>
      </c>
      <c r="B151" s="51">
        <v>650</v>
      </c>
      <c r="C151" s="52" t="s">
        <v>65</v>
      </c>
      <c r="D151" s="52" t="s">
        <v>65</v>
      </c>
      <c r="E151" s="52" t="s">
        <v>31</v>
      </c>
      <c r="F151" s="52" t="s">
        <v>32</v>
      </c>
      <c r="G151" s="123">
        <f t="shared" si="24"/>
        <v>45.5</v>
      </c>
      <c r="H151" s="123">
        <f t="shared" si="24"/>
        <v>45.5</v>
      </c>
      <c r="I151" s="123">
        <f t="shared" si="24"/>
        <v>0</v>
      </c>
    </row>
    <row r="152" spans="1:9" ht="56.25">
      <c r="A152" s="24" t="s">
        <v>233</v>
      </c>
      <c r="B152" s="51">
        <v>650</v>
      </c>
      <c r="C152" s="52" t="s">
        <v>65</v>
      </c>
      <c r="D152" s="52" t="s">
        <v>65</v>
      </c>
      <c r="E152" s="52" t="s">
        <v>176</v>
      </c>
      <c r="F152" s="52" t="s">
        <v>32</v>
      </c>
      <c r="G152" s="123">
        <f t="shared" si="24"/>
        <v>45.5</v>
      </c>
      <c r="H152" s="123">
        <f t="shared" si="24"/>
        <v>45.5</v>
      </c>
      <c r="I152" s="123">
        <f t="shared" si="24"/>
        <v>0</v>
      </c>
    </row>
    <row r="153" spans="1:9" ht="24" customHeight="1">
      <c r="A153" s="24" t="s">
        <v>74</v>
      </c>
      <c r="B153" s="52">
        <v>650</v>
      </c>
      <c r="C153" s="52" t="s">
        <v>65</v>
      </c>
      <c r="D153" s="52" t="s">
        <v>65</v>
      </c>
      <c r="E153" s="52" t="s">
        <v>177</v>
      </c>
      <c r="F153" s="52" t="s">
        <v>32</v>
      </c>
      <c r="G153" s="136">
        <f>H153+I153</f>
        <v>45.5</v>
      </c>
      <c r="H153" s="131">
        <f>H154+H158</f>
        <v>45.5</v>
      </c>
      <c r="I153" s="131">
        <f>I154</f>
        <v>0</v>
      </c>
    </row>
    <row r="154" spans="1:9" ht="114" customHeight="1" hidden="1">
      <c r="A154" s="24" t="s">
        <v>37</v>
      </c>
      <c r="B154" s="52">
        <v>650</v>
      </c>
      <c r="C154" s="52" t="s">
        <v>65</v>
      </c>
      <c r="D154" s="52" t="s">
        <v>65</v>
      </c>
      <c r="E154" s="52" t="s">
        <v>177</v>
      </c>
      <c r="F154" s="52">
        <v>100</v>
      </c>
      <c r="G154" s="136">
        <f>H154+I154</f>
        <v>43.5</v>
      </c>
      <c r="H154" s="131">
        <f>H155</f>
        <v>43.5</v>
      </c>
      <c r="I154" s="131">
        <f>I155</f>
        <v>0</v>
      </c>
    </row>
    <row r="155" spans="1:9" ht="39" customHeight="1">
      <c r="A155" s="24" t="s">
        <v>39</v>
      </c>
      <c r="B155" s="52">
        <v>650</v>
      </c>
      <c r="C155" s="52" t="s">
        <v>65</v>
      </c>
      <c r="D155" s="52" t="s">
        <v>65</v>
      </c>
      <c r="E155" s="52" t="s">
        <v>177</v>
      </c>
      <c r="F155" s="52">
        <v>120</v>
      </c>
      <c r="G155" s="136">
        <f>H155+I155</f>
        <v>43.5</v>
      </c>
      <c r="H155" s="131">
        <f>H156+H157</f>
        <v>43.5</v>
      </c>
      <c r="I155" s="131">
        <f>I156+I157</f>
        <v>0</v>
      </c>
    </row>
    <row r="156" spans="1:9" ht="39" customHeight="1">
      <c r="A156" s="29" t="s">
        <v>41</v>
      </c>
      <c r="B156" s="104">
        <v>650</v>
      </c>
      <c r="C156" s="78" t="s">
        <v>65</v>
      </c>
      <c r="D156" s="78" t="s">
        <v>65</v>
      </c>
      <c r="E156" s="78" t="s">
        <v>177</v>
      </c>
      <c r="F156" s="85" t="s">
        <v>42</v>
      </c>
      <c r="G156" s="130">
        <f>H156+I156</f>
        <v>33.4</v>
      </c>
      <c r="H156" s="133">
        <v>33.4</v>
      </c>
      <c r="I156" s="130">
        <v>0</v>
      </c>
    </row>
    <row r="157" spans="1:9" ht="81.75" customHeight="1">
      <c r="A157" s="29" t="s">
        <v>45</v>
      </c>
      <c r="B157" s="104">
        <v>650</v>
      </c>
      <c r="C157" s="78" t="s">
        <v>65</v>
      </c>
      <c r="D157" s="78" t="s">
        <v>65</v>
      </c>
      <c r="E157" s="78" t="s">
        <v>177</v>
      </c>
      <c r="F157" s="85" t="s">
        <v>46</v>
      </c>
      <c r="G157" s="130">
        <f>H157+I157</f>
        <v>10.1</v>
      </c>
      <c r="H157" s="130">
        <v>10.1</v>
      </c>
      <c r="I157" s="130">
        <v>0</v>
      </c>
    </row>
    <row r="158" spans="1:9" ht="59.25" customHeight="1">
      <c r="A158" s="24" t="s">
        <v>76</v>
      </c>
      <c r="B158" s="51">
        <v>650</v>
      </c>
      <c r="C158" s="26" t="s">
        <v>65</v>
      </c>
      <c r="D158" s="26" t="s">
        <v>65</v>
      </c>
      <c r="E158" s="51">
        <v>3200099990</v>
      </c>
      <c r="F158" s="51">
        <v>200</v>
      </c>
      <c r="G158" s="131">
        <f aca="true" t="shared" si="25" ref="G158:I159">G159</f>
        <v>2</v>
      </c>
      <c r="H158" s="131">
        <f t="shared" si="25"/>
        <v>2</v>
      </c>
      <c r="I158" s="131">
        <f t="shared" si="25"/>
        <v>0</v>
      </c>
    </row>
    <row r="159" spans="1:9" ht="56.25" customHeight="1" hidden="1">
      <c r="A159" s="24" t="s">
        <v>77</v>
      </c>
      <c r="B159" s="51">
        <v>650</v>
      </c>
      <c r="C159" s="26" t="s">
        <v>65</v>
      </c>
      <c r="D159" s="26" t="s">
        <v>65</v>
      </c>
      <c r="E159" s="51">
        <v>3200099990</v>
      </c>
      <c r="F159" s="51">
        <v>240</v>
      </c>
      <c r="G159" s="131">
        <f t="shared" si="25"/>
        <v>2</v>
      </c>
      <c r="H159" s="131">
        <f t="shared" si="25"/>
        <v>2</v>
      </c>
      <c r="I159" s="131">
        <f t="shared" si="25"/>
        <v>0</v>
      </c>
    </row>
    <row r="160" spans="1:9" ht="60" customHeight="1">
      <c r="A160" s="29" t="s">
        <v>78</v>
      </c>
      <c r="B160" s="57">
        <v>650</v>
      </c>
      <c r="C160" s="41" t="s">
        <v>65</v>
      </c>
      <c r="D160" s="41" t="s">
        <v>65</v>
      </c>
      <c r="E160" s="77">
        <v>3200099990</v>
      </c>
      <c r="F160" s="77">
        <v>244</v>
      </c>
      <c r="G160" s="130">
        <f>H160+I160</f>
        <v>2</v>
      </c>
      <c r="H160" s="130">
        <v>2</v>
      </c>
      <c r="I160" s="130">
        <v>0</v>
      </c>
    </row>
    <row r="161" spans="1:9" ht="39" customHeight="1">
      <c r="A161" s="108" t="s">
        <v>234</v>
      </c>
      <c r="B161" s="109">
        <v>650</v>
      </c>
      <c r="C161" s="110" t="s">
        <v>158</v>
      </c>
      <c r="D161" s="110" t="s">
        <v>27</v>
      </c>
      <c r="E161" s="110" t="s">
        <v>31</v>
      </c>
      <c r="F161" s="110" t="s">
        <v>32</v>
      </c>
      <c r="G161" s="135">
        <f>G166</f>
        <v>7178.1</v>
      </c>
      <c r="H161" s="135">
        <f>H166</f>
        <v>7178.1</v>
      </c>
      <c r="I161" s="135">
        <f>I166</f>
        <v>0</v>
      </c>
    </row>
    <row r="162" spans="1:9" ht="57.75" customHeight="1" hidden="1">
      <c r="A162" s="29" t="s">
        <v>178</v>
      </c>
      <c r="B162" s="57">
        <v>650</v>
      </c>
      <c r="C162" s="58">
        <v>8</v>
      </c>
      <c r="D162" s="58">
        <v>1</v>
      </c>
      <c r="E162" s="58">
        <v>0</v>
      </c>
      <c r="F162" s="58">
        <v>0</v>
      </c>
      <c r="G162" s="124">
        <f aca="true" t="shared" si="26" ref="G162:I165">H162+I162</f>
        <v>0</v>
      </c>
      <c r="H162" s="124">
        <f t="shared" si="26"/>
        <v>0</v>
      </c>
      <c r="I162" s="124">
        <f t="shared" si="26"/>
        <v>0</v>
      </c>
    </row>
    <row r="163" spans="1:9" ht="27.75" customHeight="1" hidden="1">
      <c r="A163" s="94" t="s">
        <v>161</v>
      </c>
      <c r="B163" s="140">
        <v>650</v>
      </c>
      <c r="C163" s="140" t="s">
        <v>54</v>
      </c>
      <c r="D163" s="140" t="s">
        <v>28</v>
      </c>
      <c r="E163" s="140"/>
      <c r="F163" s="140"/>
      <c r="G163" s="141">
        <f t="shared" si="26"/>
        <v>0</v>
      </c>
      <c r="H163" s="141">
        <f t="shared" si="26"/>
        <v>0</v>
      </c>
      <c r="I163" s="141">
        <f t="shared" si="26"/>
        <v>0</v>
      </c>
    </row>
    <row r="164" spans="1:9" ht="33.75" customHeight="1" hidden="1">
      <c r="A164" s="134" t="s">
        <v>208</v>
      </c>
      <c r="B164" s="41">
        <v>650</v>
      </c>
      <c r="C164" s="41" t="s">
        <v>54</v>
      </c>
      <c r="D164" s="41" t="s">
        <v>151</v>
      </c>
      <c r="E164" s="41" t="s">
        <v>209</v>
      </c>
      <c r="F164" s="41" t="s">
        <v>32</v>
      </c>
      <c r="G164" s="129">
        <f t="shared" si="26"/>
        <v>0</v>
      </c>
      <c r="H164" s="129">
        <f t="shared" si="26"/>
        <v>0</v>
      </c>
      <c r="I164" s="129">
        <f t="shared" si="26"/>
        <v>0</v>
      </c>
    </row>
    <row r="165" spans="1:9" ht="51.75" customHeight="1" hidden="1">
      <c r="A165" s="89" t="s">
        <v>235</v>
      </c>
      <c r="B165" s="85">
        <v>650</v>
      </c>
      <c r="C165" s="85" t="s">
        <v>54</v>
      </c>
      <c r="D165" s="85" t="s">
        <v>151</v>
      </c>
      <c r="E165" s="35">
        <v>7950000</v>
      </c>
      <c r="F165" s="85">
        <v>443</v>
      </c>
      <c r="G165" s="130">
        <f t="shared" si="26"/>
        <v>0</v>
      </c>
      <c r="H165" s="130">
        <f t="shared" si="26"/>
        <v>0</v>
      </c>
      <c r="I165" s="130">
        <f t="shared" si="26"/>
        <v>0</v>
      </c>
    </row>
    <row r="166" spans="1:9" ht="26.25" customHeight="1" hidden="1">
      <c r="A166" s="24" t="s">
        <v>178</v>
      </c>
      <c r="B166" s="51">
        <v>650</v>
      </c>
      <c r="C166" s="52" t="s">
        <v>158</v>
      </c>
      <c r="D166" s="52" t="s">
        <v>27</v>
      </c>
      <c r="E166" s="52" t="s">
        <v>31</v>
      </c>
      <c r="F166" s="52" t="s">
        <v>32</v>
      </c>
      <c r="G166" s="131">
        <f aca="true" t="shared" si="27" ref="G166:I167">G167</f>
        <v>7178.1</v>
      </c>
      <c r="H166" s="131">
        <f t="shared" si="27"/>
        <v>7178.1</v>
      </c>
      <c r="I166" s="131">
        <f t="shared" si="27"/>
        <v>0</v>
      </c>
    </row>
    <row r="167" spans="1:9" ht="26.25" customHeight="1">
      <c r="A167" s="24" t="s">
        <v>56</v>
      </c>
      <c r="B167" s="51">
        <v>650</v>
      </c>
      <c r="C167" s="52" t="s">
        <v>158</v>
      </c>
      <c r="D167" s="52" t="s">
        <v>27</v>
      </c>
      <c r="E167" s="51">
        <v>7000000000</v>
      </c>
      <c r="F167" s="52" t="s">
        <v>32</v>
      </c>
      <c r="G167" s="131">
        <f t="shared" si="27"/>
        <v>7178.1</v>
      </c>
      <c r="H167" s="131">
        <f t="shared" si="27"/>
        <v>7178.1</v>
      </c>
      <c r="I167" s="131">
        <f t="shared" si="27"/>
        <v>0</v>
      </c>
    </row>
    <row r="168" spans="1:9" ht="34.5" customHeight="1">
      <c r="A168" s="24" t="s">
        <v>74</v>
      </c>
      <c r="B168" s="51">
        <v>650</v>
      </c>
      <c r="C168" s="52" t="s">
        <v>158</v>
      </c>
      <c r="D168" s="52" t="s">
        <v>27</v>
      </c>
      <c r="E168" s="51">
        <v>7000099990</v>
      </c>
      <c r="F168" s="52" t="s">
        <v>32</v>
      </c>
      <c r="G168" s="131">
        <f>G169+G174+G178+G180</f>
        <v>7178.1</v>
      </c>
      <c r="H168" s="131">
        <f>H169+H174+H178+H180</f>
        <v>7178.1</v>
      </c>
      <c r="I168" s="131">
        <f>I169+I174+I178+I180</f>
        <v>0</v>
      </c>
    </row>
    <row r="169" spans="1:21" ht="109.5" customHeight="1" hidden="1">
      <c r="A169" s="24" t="s">
        <v>37</v>
      </c>
      <c r="B169" s="51">
        <v>650</v>
      </c>
      <c r="C169" s="52" t="s">
        <v>158</v>
      </c>
      <c r="D169" s="52" t="s">
        <v>27</v>
      </c>
      <c r="E169" s="51">
        <v>7000000590</v>
      </c>
      <c r="F169" s="51">
        <v>100</v>
      </c>
      <c r="G169" s="131">
        <f>G170</f>
        <v>4693.3</v>
      </c>
      <c r="H169" s="131">
        <f>H170</f>
        <v>4693.3</v>
      </c>
      <c r="I169" s="131">
        <f>I170</f>
        <v>0</v>
      </c>
      <c r="U169" s="105"/>
    </row>
    <row r="170" spans="1:9" ht="45" customHeight="1">
      <c r="A170" s="28" t="s">
        <v>179</v>
      </c>
      <c r="B170" s="51">
        <v>650</v>
      </c>
      <c r="C170" s="52" t="s">
        <v>158</v>
      </c>
      <c r="D170" s="52" t="s">
        <v>27</v>
      </c>
      <c r="E170" s="51">
        <v>7000000590</v>
      </c>
      <c r="F170" s="51">
        <v>110</v>
      </c>
      <c r="G170" s="131">
        <f aca="true" t="shared" si="28" ref="G170:G176">H170+I170</f>
        <v>4693.3</v>
      </c>
      <c r="H170" s="131">
        <f>H171+H172+H173</f>
        <v>4693.3</v>
      </c>
      <c r="I170" s="131">
        <f>I171+I172+I173</f>
        <v>0</v>
      </c>
    </row>
    <row r="171" spans="1:9" ht="30" customHeight="1">
      <c r="A171" s="29" t="s">
        <v>180</v>
      </c>
      <c r="B171" s="57">
        <v>650</v>
      </c>
      <c r="C171" s="58" t="s">
        <v>158</v>
      </c>
      <c r="D171" s="58" t="s">
        <v>27</v>
      </c>
      <c r="E171" s="57">
        <v>7000000590</v>
      </c>
      <c r="F171" s="57">
        <v>111</v>
      </c>
      <c r="G171" s="130">
        <f t="shared" si="28"/>
        <v>3360</v>
      </c>
      <c r="H171" s="130">
        <v>3360</v>
      </c>
      <c r="I171" s="130">
        <v>0</v>
      </c>
    </row>
    <row r="172" spans="1:9" ht="54" customHeight="1">
      <c r="A172" s="29" t="s">
        <v>181</v>
      </c>
      <c r="B172" s="57">
        <v>650</v>
      </c>
      <c r="C172" s="58" t="s">
        <v>158</v>
      </c>
      <c r="D172" s="58" t="s">
        <v>27</v>
      </c>
      <c r="E172" s="57">
        <v>7000000590</v>
      </c>
      <c r="F172" s="57">
        <v>112</v>
      </c>
      <c r="G172" s="130">
        <f t="shared" si="28"/>
        <v>320.8</v>
      </c>
      <c r="H172" s="130">
        <v>320.8</v>
      </c>
      <c r="I172" s="130">
        <v>0</v>
      </c>
    </row>
    <row r="173" spans="1:9" ht="82.5" customHeight="1">
      <c r="A173" s="29" t="s">
        <v>45</v>
      </c>
      <c r="B173" s="57">
        <v>650</v>
      </c>
      <c r="C173" s="58" t="s">
        <v>158</v>
      </c>
      <c r="D173" s="58" t="s">
        <v>27</v>
      </c>
      <c r="E173" s="57">
        <v>7000000590</v>
      </c>
      <c r="F173" s="57">
        <v>119</v>
      </c>
      <c r="G173" s="130">
        <f t="shared" si="28"/>
        <v>1012.5</v>
      </c>
      <c r="H173" s="130">
        <v>1012.5</v>
      </c>
      <c r="I173" s="130">
        <v>0</v>
      </c>
    </row>
    <row r="174" spans="1:9" ht="65.25" customHeight="1">
      <c r="A174" s="24" t="s">
        <v>76</v>
      </c>
      <c r="B174" s="51">
        <v>650</v>
      </c>
      <c r="C174" s="52" t="s">
        <v>158</v>
      </c>
      <c r="D174" s="52" t="s">
        <v>27</v>
      </c>
      <c r="E174" s="51">
        <v>7000000590</v>
      </c>
      <c r="F174" s="51">
        <v>200</v>
      </c>
      <c r="G174" s="131">
        <f t="shared" si="28"/>
        <v>1056.2</v>
      </c>
      <c r="H174" s="131">
        <f>H175</f>
        <v>1056.2</v>
      </c>
      <c r="I174" s="131">
        <v>0</v>
      </c>
    </row>
    <row r="175" spans="1:9" ht="67.5" customHeight="1" hidden="1">
      <c r="A175" s="45" t="s">
        <v>77</v>
      </c>
      <c r="B175" s="46">
        <v>650</v>
      </c>
      <c r="C175" s="47" t="s">
        <v>158</v>
      </c>
      <c r="D175" s="47" t="s">
        <v>27</v>
      </c>
      <c r="E175" s="46">
        <v>7000099990</v>
      </c>
      <c r="F175" s="46">
        <v>240</v>
      </c>
      <c r="G175" s="137">
        <f t="shared" si="28"/>
        <v>1056.2</v>
      </c>
      <c r="H175" s="137">
        <f>H176</f>
        <v>1056.2</v>
      </c>
      <c r="I175" s="137">
        <v>0</v>
      </c>
    </row>
    <row r="176" spans="1:9" ht="61.5" customHeight="1">
      <c r="A176" s="29" t="s">
        <v>78</v>
      </c>
      <c r="B176" s="57">
        <v>650</v>
      </c>
      <c r="C176" s="58" t="s">
        <v>158</v>
      </c>
      <c r="D176" s="58" t="s">
        <v>27</v>
      </c>
      <c r="E176" s="57">
        <v>7000000590</v>
      </c>
      <c r="F176" s="57">
        <v>244</v>
      </c>
      <c r="G176" s="130">
        <f t="shared" si="28"/>
        <v>1056.2</v>
      </c>
      <c r="H176" s="130">
        <v>1056.2</v>
      </c>
      <c r="I176" s="130">
        <v>0</v>
      </c>
    </row>
    <row r="177" spans="1:9" ht="131.25" customHeight="1" hidden="1">
      <c r="A177" s="24" t="s">
        <v>58</v>
      </c>
      <c r="B177" s="51">
        <v>650</v>
      </c>
      <c r="C177" s="26" t="s">
        <v>158</v>
      </c>
      <c r="D177" s="52" t="s">
        <v>27</v>
      </c>
      <c r="E177" s="26" t="s">
        <v>236</v>
      </c>
      <c r="F177" s="52" t="s">
        <v>32</v>
      </c>
      <c r="G177" s="131">
        <f aca="true" t="shared" si="29" ref="G177:I178">G178</f>
        <v>1408.6</v>
      </c>
      <c r="H177" s="131">
        <f t="shared" si="29"/>
        <v>1408.6</v>
      </c>
      <c r="I177" s="131">
        <f t="shared" si="29"/>
        <v>0</v>
      </c>
    </row>
    <row r="178" spans="1:9" ht="37.5" customHeight="1">
      <c r="A178" s="24" t="s">
        <v>60</v>
      </c>
      <c r="B178" s="26">
        <v>650</v>
      </c>
      <c r="C178" s="52" t="s">
        <v>158</v>
      </c>
      <c r="D178" s="52" t="s">
        <v>27</v>
      </c>
      <c r="E178" s="26" t="s">
        <v>59</v>
      </c>
      <c r="F178" s="26" t="s">
        <v>61</v>
      </c>
      <c r="G178" s="131">
        <f t="shared" si="29"/>
        <v>1408.6</v>
      </c>
      <c r="H178" s="131">
        <f t="shared" si="29"/>
        <v>1408.6</v>
      </c>
      <c r="I178" s="131">
        <f t="shared" si="29"/>
        <v>0</v>
      </c>
    </row>
    <row r="179" spans="1:9" ht="34.5" customHeight="1">
      <c r="A179" s="29" t="s">
        <v>62</v>
      </c>
      <c r="B179" s="85">
        <v>650</v>
      </c>
      <c r="C179" s="58" t="s">
        <v>158</v>
      </c>
      <c r="D179" s="58" t="s">
        <v>27</v>
      </c>
      <c r="E179" s="35" t="s">
        <v>59</v>
      </c>
      <c r="F179" s="85" t="s">
        <v>63</v>
      </c>
      <c r="G179" s="130">
        <f>H179+I179</f>
        <v>1408.6</v>
      </c>
      <c r="H179" s="130">
        <v>1408.6</v>
      </c>
      <c r="I179" s="130">
        <v>0</v>
      </c>
    </row>
    <row r="180" spans="1:9" ht="33" customHeight="1">
      <c r="A180" s="24" t="s">
        <v>67</v>
      </c>
      <c r="B180" s="51">
        <v>650</v>
      </c>
      <c r="C180" s="52" t="s">
        <v>158</v>
      </c>
      <c r="D180" s="52" t="s">
        <v>27</v>
      </c>
      <c r="E180" s="51">
        <v>7000000590</v>
      </c>
      <c r="F180" s="51">
        <v>800</v>
      </c>
      <c r="G180" s="131">
        <f>G181</f>
        <v>20</v>
      </c>
      <c r="H180" s="131">
        <f>H181</f>
        <v>20</v>
      </c>
      <c r="I180" s="131">
        <f>I181</f>
        <v>0</v>
      </c>
    </row>
    <row r="181" spans="1:9" ht="35.25" customHeight="1">
      <c r="A181" s="45" t="s">
        <v>79</v>
      </c>
      <c r="B181" s="46">
        <v>650</v>
      </c>
      <c r="C181" s="47" t="s">
        <v>158</v>
      </c>
      <c r="D181" s="47" t="s">
        <v>27</v>
      </c>
      <c r="E181" s="46">
        <v>7000000590</v>
      </c>
      <c r="F181" s="46">
        <v>850</v>
      </c>
      <c r="G181" s="137">
        <f>G182+G183</f>
        <v>20</v>
      </c>
      <c r="H181" s="137">
        <f>H182+H183</f>
        <v>20</v>
      </c>
      <c r="I181" s="137">
        <f>I182+I183</f>
        <v>0</v>
      </c>
    </row>
    <row r="182" spans="1:9" ht="40.5" customHeight="1">
      <c r="A182" s="29" t="s">
        <v>80</v>
      </c>
      <c r="B182" s="57">
        <v>650</v>
      </c>
      <c r="C182" s="58" t="s">
        <v>158</v>
      </c>
      <c r="D182" s="58" t="s">
        <v>27</v>
      </c>
      <c r="E182" s="57">
        <v>7000000590</v>
      </c>
      <c r="F182" s="57">
        <v>851</v>
      </c>
      <c r="G182" s="130">
        <f>H182+I182</f>
        <v>15</v>
      </c>
      <c r="H182" s="130">
        <v>15</v>
      </c>
      <c r="I182" s="130">
        <v>0</v>
      </c>
    </row>
    <row r="183" spans="1:9" ht="29.25" customHeight="1">
      <c r="A183" s="29" t="s">
        <v>81</v>
      </c>
      <c r="B183" s="57">
        <v>650</v>
      </c>
      <c r="C183" s="58" t="s">
        <v>158</v>
      </c>
      <c r="D183" s="58" t="s">
        <v>27</v>
      </c>
      <c r="E183" s="57">
        <v>7000000590</v>
      </c>
      <c r="F183" s="57">
        <v>852</v>
      </c>
      <c r="G183" s="130">
        <f>H183+I183</f>
        <v>5</v>
      </c>
      <c r="H183" s="130">
        <v>5</v>
      </c>
      <c r="I183" s="130">
        <v>0</v>
      </c>
    </row>
    <row r="184" spans="1:9" ht="39" customHeight="1">
      <c r="A184" s="108" t="s">
        <v>186</v>
      </c>
      <c r="B184" s="109">
        <v>650</v>
      </c>
      <c r="C184" s="109">
        <v>10</v>
      </c>
      <c r="D184" s="110" t="s">
        <v>27</v>
      </c>
      <c r="E184" s="110" t="s">
        <v>31</v>
      </c>
      <c r="F184" s="109">
        <v>0</v>
      </c>
      <c r="G184" s="142">
        <f aca="true" t="shared" si="30" ref="G184:G189">G185</f>
        <v>60</v>
      </c>
      <c r="H184" s="142">
        <f aca="true" t="shared" si="31" ref="H184:H189">H185</f>
        <v>60</v>
      </c>
      <c r="I184" s="142">
        <f aca="true" t="shared" si="32" ref="I184:I189">I185</f>
        <v>0</v>
      </c>
    </row>
    <row r="185" spans="1:9" ht="30.75" customHeight="1">
      <c r="A185" s="24" t="s">
        <v>187</v>
      </c>
      <c r="B185" s="51">
        <v>650</v>
      </c>
      <c r="C185" s="51">
        <v>10</v>
      </c>
      <c r="D185" s="52" t="s">
        <v>27</v>
      </c>
      <c r="E185" s="52" t="s">
        <v>31</v>
      </c>
      <c r="F185" s="51">
        <v>0</v>
      </c>
      <c r="G185" s="131">
        <f t="shared" si="30"/>
        <v>60</v>
      </c>
      <c r="H185" s="131">
        <f t="shared" si="31"/>
        <v>60</v>
      </c>
      <c r="I185" s="131">
        <f t="shared" si="32"/>
        <v>0</v>
      </c>
    </row>
    <row r="186" spans="1:9" ht="30.75" customHeight="1" hidden="1">
      <c r="A186" s="24" t="s">
        <v>56</v>
      </c>
      <c r="B186" s="51">
        <v>650</v>
      </c>
      <c r="C186" s="51">
        <v>10</v>
      </c>
      <c r="D186" s="52" t="s">
        <v>27</v>
      </c>
      <c r="E186" s="51">
        <v>7000000000</v>
      </c>
      <c r="F186" s="51">
        <v>0</v>
      </c>
      <c r="G186" s="131">
        <f t="shared" si="30"/>
        <v>60</v>
      </c>
      <c r="H186" s="131">
        <f t="shared" si="31"/>
        <v>60</v>
      </c>
      <c r="I186" s="131">
        <f t="shared" si="32"/>
        <v>0</v>
      </c>
    </row>
    <row r="187" spans="1:9" ht="29.25" customHeight="1" hidden="1">
      <c r="A187" s="24" t="s">
        <v>74</v>
      </c>
      <c r="B187" s="51">
        <v>650</v>
      </c>
      <c r="C187" s="51">
        <v>10</v>
      </c>
      <c r="D187" s="52" t="s">
        <v>27</v>
      </c>
      <c r="E187" s="51">
        <v>7000099990</v>
      </c>
      <c r="F187" s="51">
        <v>0</v>
      </c>
      <c r="G187" s="131">
        <f t="shared" si="30"/>
        <v>60</v>
      </c>
      <c r="H187" s="131">
        <f t="shared" si="31"/>
        <v>60</v>
      </c>
      <c r="I187" s="131">
        <f t="shared" si="32"/>
        <v>0</v>
      </c>
    </row>
    <row r="188" spans="1:9" ht="39.75" customHeight="1" hidden="1">
      <c r="A188" s="24" t="s">
        <v>188</v>
      </c>
      <c r="B188" s="51">
        <v>650</v>
      </c>
      <c r="C188" s="51">
        <v>10</v>
      </c>
      <c r="D188" s="52" t="s">
        <v>27</v>
      </c>
      <c r="E188" s="51">
        <v>7000099990</v>
      </c>
      <c r="F188" s="51">
        <v>300</v>
      </c>
      <c r="G188" s="131">
        <f t="shared" si="30"/>
        <v>60</v>
      </c>
      <c r="H188" s="131">
        <f t="shared" si="31"/>
        <v>60</v>
      </c>
      <c r="I188" s="131">
        <f t="shared" si="32"/>
        <v>0</v>
      </c>
    </row>
    <row r="189" spans="1:9" ht="40.5" customHeight="1" hidden="1">
      <c r="A189" s="24" t="s">
        <v>189</v>
      </c>
      <c r="B189" s="51">
        <v>650</v>
      </c>
      <c r="C189" s="51">
        <v>10</v>
      </c>
      <c r="D189" s="52" t="s">
        <v>27</v>
      </c>
      <c r="E189" s="51">
        <v>7000099990</v>
      </c>
      <c r="F189" s="51">
        <v>310</v>
      </c>
      <c r="G189" s="131">
        <f t="shared" si="30"/>
        <v>60</v>
      </c>
      <c r="H189" s="131">
        <f t="shared" si="31"/>
        <v>60</v>
      </c>
      <c r="I189" s="131">
        <f t="shared" si="32"/>
        <v>0</v>
      </c>
    </row>
    <row r="190" spans="1:9" ht="39.75" customHeight="1">
      <c r="A190" s="29" t="s">
        <v>190</v>
      </c>
      <c r="B190" s="57">
        <v>650</v>
      </c>
      <c r="C190" s="57">
        <v>10</v>
      </c>
      <c r="D190" s="58" t="s">
        <v>27</v>
      </c>
      <c r="E190" s="57">
        <v>7000099990</v>
      </c>
      <c r="F190" s="57">
        <v>312</v>
      </c>
      <c r="G190" s="130">
        <f>H190+I190</f>
        <v>60</v>
      </c>
      <c r="H190" s="130">
        <v>60</v>
      </c>
      <c r="I190" s="130">
        <v>0</v>
      </c>
    </row>
    <row r="191" spans="1:9" ht="30.75" customHeight="1">
      <c r="A191" s="108" t="s">
        <v>191</v>
      </c>
      <c r="B191" s="109">
        <v>650</v>
      </c>
      <c r="C191" s="110" t="s">
        <v>192</v>
      </c>
      <c r="D191" s="110" t="s">
        <v>27</v>
      </c>
      <c r="E191" s="110" t="s">
        <v>31</v>
      </c>
      <c r="F191" s="110" t="s">
        <v>32</v>
      </c>
      <c r="G191" s="142">
        <f aca="true" t="shared" si="33" ref="G191:I193">G192</f>
        <v>1000.1</v>
      </c>
      <c r="H191" s="142">
        <f t="shared" si="33"/>
        <v>1000.1</v>
      </c>
      <c r="I191" s="142">
        <f t="shared" si="33"/>
        <v>0</v>
      </c>
    </row>
    <row r="192" spans="1:9" ht="34.5" customHeight="1" hidden="1">
      <c r="A192" s="24" t="s">
        <v>193</v>
      </c>
      <c r="B192" s="51">
        <v>650</v>
      </c>
      <c r="C192" s="52" t="s">
        <v>192</v>
      </c>
      <c r="D192" s="52" t="s">
        <v>27</v>
      </c>
      <c r="E192" s="52" t="s">
        <v>31</v>
      </c>
      <c r="F192" s="52" t="s">
        <v>32</v>
      </c>
      <c r="G192" s="131">
        <f t="shared" si="33"/>
        <v>1000.1</v>
      </c>
      <c r="H192" s="131">
        <f t="shared" si="33"/>
        <v>1000.1</v>
      </c>
      <c r="I192" s="131">
        <f t="shared" si="33"/>
        <v>0</v>
      </c>
    </row>
    <row r="193" spans="1:9" ht="93.75">
      <c r="A193" s="24" t="s">
        <v>237</v>
      </c>
      <c r="B193" s="51">
        <v>650</v>
      </c>
      <c r="C193" s="52" t="s">
        <v>192</v>
      </c>
      <c r="D193" s="52" t="s">
        <v>27</v>
      </c>
      <c r="E193" s="52" t="s">
        <v>195</v>
      </c>
      <c r="F193" s="52" t="s">
        <v>32</v>
      </c>
      <c r="G193" s="131">
        <f t="shared" si="33"/>
        <v>1000.1</v>
      </c>
      <c r="H193" s="131">
        <f t="shared" si="33"/>
        <v>1000.1</v>
      </c>
      <c r="I193" s="131">
        <f t="shared" si="33"/>
        <v>0</v>
      </c>
    </row>
    <row r="194" spans="1:9" ht="51.75" customHeight="1">
      <c r="A194" s="24" t="s">
        <v>74</v>
      </c>
      <c r="B194" s="51">
        <v>650</v>
      </c>
      <c r="C194" s="52" t="s">
        <v>192</v>
      </c>
      <c r="D194" s="52" t="s">
        <v>27</v>
      </c>
      <c r="E194" s="52" t="s">
        <v>196</v>
      </c>
      <c r="F194" s="52" t="s">
        <v>32</v>
      </c>
      <c r="G194" s="131">
        <f>G195+G200</f>
        <v>1000.1</v>
      </c>
      <c r="H194" s="131">
        <f>H195+H200</f>
        <v>1000.1</v>
      </c>
      <c r="I194" s="131">
        <f>I195+I200</f>
        <v>0</v>
      </c>
    </row>
    <row r="195" spans="1:9" ht="112.5" hidden="1">
      <c r="A195" s="24" t="s">
        <v>37</v>
      </c>
      <c r="B195" s="51">
        <v>650</v>
      </c>
      <c r="C195" s="52" t="s">
        <v>192</v>
      </c>
      <c r="D195" s="52" t="s">
        <v>27</v>
      </c>
      <c r="E195" s="52" t="s">
        <v>196</v>
      </c>
      <c r="F195" s="51">
        <v>100</v>
      </c>
      <c r="G195" s="131">
        <f>G196</f>
        <v>793.5</v>
      </c>
      <c r="H195" s="131">
        <f>H196</f>
        <v>793.5</v>
      </c>
      <c r="I195" s="131">
        <f>I196</f>
        <v>0</v>
      </c>
    </row>
    <row r="196" spans="1:9" ht="56.25" customHeight="1">
      <c r="A196" s="28" t="s">
        <v>179</v>
      </c>
      <c r="B196" s="51">
        <v>650</v>
      </c>
      <c r="C196" s="52" t="s">
        <v>192</v>
      </c>
      <c r="D196" s="52" t="s">
        <v>27</v>
      </c>
      <c r="E196" s="52" t="s">
        <v>196</v>
      </c>
      <c r="F196" s="51">
        <v>110</v>
      </c>
      <c r="G196" s="131">
        <f>G197+G198+G199</f>
        <v>793.5</v>
      </c>
      <c r="H196" s="131">
        <f>H197+H198+H199</f>
        <v>793.5</v>
      </c>
      <c r="I196" s="131">
        <f>I197+I198+I199</f>
        <v>0</v>
      </c>
    </row>
    <row r="197" spans="1:9" ht="38.25" customHeight="1">
      <c r="A197" s="29" t="s">
        <v>180</v>
      </c>
      <c r="B197" s="57">
        <v>650</v>
      </c>
      <c r="C197" s="58" t="s">
        <v>192</v>
      </c>
      <c r="D197" s="58" t="s">
        <v>27</v>
      </c>
      <c r="E197" s="58" t="s">
        <v>196</v>
      </c>
      <c r="F197" s="57">
        <v>111</v>
      </c>
      <c r="G197" s="130">
        <f>H197+I197</f>
        <v>560.7</v>
      </c>
      <c r="H197" s="130">
        <v>560.7</v>
      </c>
      <c r="I197" s="130">
        <v>0</v>
      </c>
    </row>
    <row r="198" spans="1:9" ht="52.5" customHeight="1">
      <c r="A198" s="29" t="s">
        <v>181</v>
      </c>
      <c r="B198" s="57">
        <v>650</v>
      </c>
      <c r="C198" s="58" t="s">
        <v>192</v>
      </c>
      <c r="D198" s="58" t="s">
        <v>27</v>
      </c>
      <c r="E198" s="58" t="s">
        <v>196</v>
      </c>
      <c r="F198" s="57">
        <v>112</v>
      </c>
      <c r="G198" s="130">
        <f>H198+I198</f>
        <v>63.5</v>
      </c>
      <c r="H198" s="130">
        <v>63.5</v>
      </c>
      <c r="I198" s="130">
        <v>0</v>
      </c>
    </row>
    <row r="199" spans="1:9" ht="81" customHeight="1">
      <c r="A199" s="29" t="s">
        <v>197</v>
      </c>
      <c r="B199" s="57">
        <v>650</v>
      </c>
      <c r="C199" s="58" t="s">
        <v>192</v>
      </c>
      <c r="D199" s="58" t="s">
        <v>27</v>
      </c>
      <c r="E199" s="58" t="s">
        <v>196</v>
      </c>
      <c r="F199" s="57">
        <v>119</v>
      </c>
      <c r="G199" s="130">
        <f>H199+I199</f>
        <v>169.3</v>
      </c>
      <c r="H199" s="130">
        <v>169.3</v>
      </c>
      <c r="I199" s="130">
        <v>0</v>
      </c>
    </row>
    <row r="200" spans="1:9" ht="58.5" customHeight="1">
      <c r="A200" s="29" t="s">
        <v>76</v>
      </c>
      <c r="B200" s="57">
        <v>650</v>
      </c>
      <c r="C200" s="58" t="s">
        <v>192</v>
      </c>
      <c r="D200" s="58" t="s">
        <v>27</v>
      </c>
      <c r="E200" s="58" t="s">
        <v>196</v>
      </c>
      <c r="F200" s="57">
        <v>200</v>
      </c>
      <c r="G200" s="130">
        <f aca="true" t="shared" si="34" ref="G200:I201">G201</f>
        <v>206.6</v>
      </c>
      <c r="H200" s="130">
        <f t="shared" si="34"/>
        <v>206.6</v>
      </c>
      <c r="I200" s="130">
        <f t="shared" si="34"/>
        <v>0</v>
      </c>
    </row>
    <row r="201" spans="1:9" ht="63" customHeight="1">
      <c r="A201" s="29" t="s">
        <v>77</v>
      </c>
      <c r="B201" s="57">
        <v>650</v>
      </c>
      <c r="C201" s="58" t="s">
        <v>192</v>
      </c>
      <c r="D201" s="58" t="s">
        <v>27</v>
      </c>
      <c r="E201" s="58" t="s">
        <v>196</v>
      </c>
      <c r="F201" s="57">
        <v>240</v>
      </c>
      <c r="G201" s="130">
        <f t="shared" si="34"/>
        <v>206.6</v>
      </c>
      <c r="H201" s="130">
        <f t="shared" si="34"/>
        <v>206.6</v>
      </c>
      <c r="I201" s="130">
        <f t="shared" si="34"/>
        <v>0</v>
      </c>
    </row>
    <row r="202" spans="1:9" ht="56.25" customHeight="1">
      <c r="A202" s="29" t="s">
        <v>78</v>
      </c>
      <c r="B202" s="57">
        <v>650</v>
      </c>
      <c r="C202" s="58" t="s">
        <v>192</v>
      </c>
      <c r="D202" s="58" t="s">
        <v>27</v>
      </c>
      <c r="E202" s="58" t="s">
        <v>196</v>
      </c>
      <c r="F202" s="57">
        <v>244</v>
      </c>
      <c r="G202" s="34">
        <f aca="true" t="shared" si="35" ref="G202:G208">H202+I202</f>
        <v>206.6</v>
      </c>
      <c r="H202" s="34">
        <v>206.6</v>
      </c>
      <c r="I202" s="23">
        <v>0</v>
      </c>
    </row>
    <row r="203" spans="1:9" ht="31.5" customHeight="1" hidden="1">
      <c r="A203" s="112" t="s">
        <v>198</v>
      </c>
      <c r="B203" s="113">
        <v>650</v>
      </c>
      <c r="C203" s="114" t="s">
        <v>65</v>
      </c>
      <c r="D203" s="114" t="s">
        <v>65</v>
      </c>
      <c r="E203" s="114" t="s">
        <v>199</v>
      </c>
      <c r="F203" s="115" t="s">
        <v>110</v>
      </c>
      <c r="G203" s="116">
        <f t="shared" si="35"/>
        <v>0</v>
      </c>
      <c r="H203" s="116">
        <v>0</v>
      </c>
      <c r="I203" s="116">
        <v>0</v>
      </c>
    </row>
    <row r="204" spans="1:9" ht="33" customHeight="1" hidden="1">
      <c r="A204" s="112" t="s">
        <v>200</v>
      </c>
      <c r="B204" s="35">
        <v>650</v>
      </c>
      <c r="C204" s="114" t="s">
        <v>65</v>
      </c>
      <c r="D204" s="114" t="s">
        <v>65</v>
      </c>
      <c r="E204" s="114" t="s">
        <v>201</v>
      </c>
      <c r="F204" s="114" t="s">
        <v>202</v>
      </c>
      <c r="G204" s="116">
        <f t="shared" si="35"/>
        <v>0</v>
      </c>
      <c r="H204" s="116">
        <v>0</v>
      </c>
      <c r="I204" s="116">
        <v>0</v>
      </c>
    </row>
    <row r="205" spans="1:9" ht="33" customHeight="1" hidden="1">
      <c r="A205" s="112" t="s">
        <v>203</v>
      </c>
      <c r="B205" s="35">
        <v>650</v>
      </c>
      <c r="C205" s="114" t="s">
        <v>65</v>
      </c>
      <c r="D205" s="114" t="s">
        <v>65</v>
      </c>
      <c r="E205" s="114" t="s">
        <v>204</v>
      </c>
      <c r="F205" s="114" t="s">
        <v>205</v>
      </c>
      <c r="G205" s="116">
        <f t="shared" si="35"/>
        <v>0</v>
      </c>
      <c r="H205" s="116">
        <v>0</v>
      </c>
      <c r="I205" s="116"/>
    </row>
    <row r="206" spans="1:9" ht="33" customHeight="1" hidden="1">
      <c r="A206" s="112" t="s">
        <v>206</v>
      </c>
      <c r="B206" s="35">
        <v>650</v>
      </c>
      <c r="C206" s="114" t="s">
        <v>65</v>
      </c>
      <c r="D206" s="114" t="s">
        <v>65</v>
      </c>
      <c r="E206" s="114" t="s">
        <v>204</v>
      </c>
      <c r="F206" s="114" t="s">
        <v>207</v>
      </c>
      <c r="G206" s="116">
        <f t="shared" si="35"/>
        <v>0</v>
      </c>
      <c r="H206" s="116">
        <v>0</v>
      </c>
      <c r="I206" s="116"/>
    </row>
    <row r="207" spans="1:9" ht="31.5" customHeight="1" hidden="1">
      <c r="A207" s="117" t="s">
        <v>208</v>
      </c>
      <c r="B207" s="41">
        <v>650</v>
      </c>
      <c r="C207" s="114" t="s">
        <v>65</v>
      </c>
      <c r="D207" s="114" t="s">
        <v>96</v>
      </c>
      <c r="E207" s="114" t="s">
        <v>209</v>
      </c>
      <c r="F207" s="114" t="s">
        <v>32</v>
      </c>
      <c r="G207" s="116">
        <f t="shared" si="35"/>
        <v>0</v>
      </c>
      <c r="H207" s="116">
        <f>H208</f>
        <v>0</v>
      </c>
      <c r="I207" s="116">
        <f>I208</f>
        <v>0</v>
      </c>
    </row>
    <row r="208" spans="1:9" ht="31.5" customHeight="1" hidden="1">
      <c r="A208" s="118" t="s">
        <v>210</v>
      </c>
      <c r="B208" s="80">
        <v>650</v>
      </c>
      <c r="C208" s="119" t="s">
        <v>65</v>
      </c>
      <c r="D208" s="119" t="s">
        <v>96</v>
      </c>
      <c r="E208" s="119" t="s">
        <v>209</v>
      </c>
      <c r="F208" s="119" t="s">
        <v>61</v>
      </c>
      <c r="G208" s="116">
        <f t="shared" si="35"/>
        <v>0</v>
      </c>
      <c r="H208" s="120">
        <v>0</v>
      </c>
      <c r="I208" s="120">
        <v>0</v>
      </c>
    </row>
  </sheetData>
  <sheetProtection selectLockedCells="1" selectUnlockedCells="1"/>
  <mergeCells count="5">
    <mergeCell ref="G1:I1"/>
    <mergeCell ref="H2:I2"/>
    <mergeCell ref="H3:I3"/>
    <mergeCell ref="H4:I4"/>
    <mergeCell ref="A7:I7"/>
  </mergeCells>
  <printOptions/>
  <pageMargins left="0.7875" right="0" top="0.39375" bottom="0.11805555555555555" header="0.5118055555555555" footer="0.5118055555555555"/>
  <pageSetup fitToHeight="15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9"/>
  <sheetViews>
    <sheetView zoomScale="54" zoomScaleNormal="54" zoomScalePageLayoutView="0" workbookViewId="0" topLeftCell="A8">
      <selection activeCell="D76" sqref="D76"/>
    </sheetView>
  </sheetViews>
  <sheetFormatPr defaultColWidth="9.00390625" defaultRowHeight="12.75"/>
  <cols>
    <col min="1" max="1" width="53.625" style="1" customWidth="1"/>
    <col min="2" max="2" width="7.25390625" style="1" customWidth="1"/>
    <col min="3" max="3" width="5.375" style="1" customWidth="1"/>
    <col min="4" max="4" width="5.125" style="1" customWidth="1"/>
    <col min="5" max="5" width="15.875" style="1" customWidth="1"/>
    <col min="6" max="6" width="7.875" style="1" customWidth="1"/>
    <col min="7" max="7" width="16.75390625" style="1" customWidth="1"/>
    <col min="8" max="8" width="17.25390625" style="1" customWidth="1"/>
    <col min="9" max="9" width="16.00390625" style="1" customWidth="1"/>
    <col min="10" max="10" width="10.125" style="1" hidden="1" customWidth="1"/>
    <col min="11" max="11" width="11.125" style="1" hidden="1" customWidth="1"/>
    <col min="12" max="12" width="9.25390625" style="1" hidden="1" customWidth="1"/>
    <col min="13" max="13" width="7.375" style="1" hidden="1" customWidth="1"/>
    <col min="14" max="14" width="7.25390625" style="1" hidden="1" customWidth="1"/>
    <col min="15" max="15" width="8.00390625" style="1" hidden="1" customWidth="1"/>
    <col min="16" max="16" width="7.875" style="1" hidden="1" customWidth="1"/>
    <col min="17" max="17" width="8.875" style="1" hidden="1" customWidth="1"/>
    <col min="18" max="18" width="11.625" style="1" hidden="1" customWidth="1"/>
    <col min="19" max="19" width="8.875" style="1" hidden="1" customWidth="1"/>
    <col min="20" max="20" width="9.625" style="1" hidden="1" customWidth="1"/>
    <col min="21" max="16384" width="9.00390625" style="1" customWidth="1"/>
  </cols>
  <sheetData>
    <row r="1" spans="7:9" ht="18.75" customHeight="1">
      <c r="G1" s="188" t="s">
        <v>0</v>
      </c>
      <c r="H1" s="188"/>
      <c r="I1" s="188"/>
    </row>
    <row r="2" spans="8:9" ht="18.75" customHeight="1">
      <c r="H2" s="188" t="s">
        <v>1</v>
      </c>
      <c r="I2" s="188"/>
    </row>
    <row r="3" spans="8:9" ht="18.75" customHeight="1">
      <c r="H3" s="188" t="s">
        <v>2</v>
      </c>
      <c r="I3" s="188"/>
    </row>
    <row r="4" spans="8:9" ht="18.75" customHeight="1">
      <c r="H4" s="188" t="s">
        <v>238</v>
      </c>
      <c r="I4" s="188"/>
    </row>
    <row r="5" spans="1:2" ht="18.75">
      <c r="A5" s="2"/>
      <c r="B5" s="2"/>
    </row>
    <row r="6" spans="1:2" ht="18.75">
      <c r="A6" s="2"/>
      <c r="B6" s="2"/>
    </row>
    <row r="7" spans="1:9" ht="90.75" customHeight="1">
      <c r="A7" s="189" t="s">
        <v>239</v>
      </c>
      <c r="B7" s="189"/>
      <c r="C7" s="189"/>
      <c r="D7" s="189"/>
      <c r="E7" s="189"/>
      <c r="F7" s="189"/>
      <c r="G7" s="189"/>
      <c r="H7" s="189"/>
      <c r="I7" s="189"/>
    </row>
    <row r="8" spans="1:9" ht="37.5">
      <c r="A8" s="4"/>
      <c r="B8" s="4"/>
      <c r="I8" s="2" t="s">
        <v>5</v>
      </c>
    </row>
    <row r="9" spans="1:19" ht="108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  <c r="F9" s="5" t="s">
        <v>11</v>
      </c>
      <c r="G9" s="5" t="s">
        <v>12</v>
      </c>
      <c r="H9" s="5" t="s">
        <v>13</v>
      </c>
      <c r="I9" s="5" t="s">
        <v>214</v>
      </c>
      <c r="J9" s="6" t="s">
        <v>15</v>
      </c>
      <c r="K9" s="7" t="s">
        <v>16</v>
      </c>
      <c r="L9" s="8" t="s">
        <v>17</v>
      </c>
      <c r="M9" s="8" t="s">
        <v>18</v>
      </c>
      <c r="N9" s="8" t="s">
        <v>19</v>
      </c>
      <c r="O9" s="8" t="s">
        <v>20</v>
      </c>
      <c r="P9" s="8" t="s">
        <v>21</v>
      </c>
      <c r="Q9" s="8" t="s">
        <v>22</v>
      </c>
      <c r="R9" s="8" t="s">
        <v>23</v>
      </c>
      <c r="S9" s="8" t="s">
        <v>24</v>
      </c>
    </row>
    <row r="10" spans="1:9" ht="18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</row>
    <row r="11" spans="1:19" ht="27.75" customHeight="1">
      <c r="A11" s="10" t="s">
        <v>25</v>
      </c>
      <c r="B11" s="10"/>
      <c r="C11" s="10"/>
      <c r="D11" s="10"/>
      <c r="E11" s="10"/>
      <c r="F11" s="10"/>
      <c r="G11" s="121" t="e">
        <f>G12+#REF!+#REF!+#REF!+#REF!+#REF!+#REF!+#REF!+#REF!</f>
        <v>#REF!</v>
      </c>
      <c r="H11" s="121" t="e">
        <f>H12+#REF!+#REF!+#REF!+#REF!+#REF!+#REF!+#REF!+#REF!</f>
        <v>#REF!</v>
      </c>
      <c r="I11" s="121" t="e">
        <f>I12+#REF!+#REF!+#REF!+#REF!+#REF!+#REF!+#REF!+#REF!</f>
        <v>#REF!</v>
      </c>
      <c r="J11" s="12" t="e">
        <f>K11-G11</f>
        <v>#REF!</v>
      </c>
      <c r="K11" s="13">
        <f>SUM(L11:S11)</f>
        <v>22107.5</v>
      </c>
      <c r="L11" s="14">
        <v>20119.5</v>
      </c>
      <c r="M11" s="14">
        <v>168</v>
      </c>
      <c r="N11" s="14">
        <v>19</v>
      </c>
      <c r="O11" s="14">
        <v>1433</v>
      </c>
      <c r="P11" s="15">
        <v>0</v>
      </c>
      <c r="Q11" s="1">
        <v>283.4</v>
      </c>
      <c r="R11" s="1">
        <v>0</v>
      </c>
      <c r="S11" s="1">
        <v>84.6</v>
      </c>
    </row>
    <row r="12" spans="1:9" ht="27" customHeight="1" hidden="1">
      <c r="A12" s="16" t="s">
        <v>26</v>
      </c>
      <c r="B12" s="10">
        <v>650</v>
      </c>
      <c r="C12" s="17" t="s">
        <v>27</v>
      </c>
      <c r="D12" s="17" t="s">
        <v>28</v>
      </c>
      <c r="E12" s="17"/>
      <c r="F12" s="17"/>
      <c r="G12" s="121" t="e">
        <f>G13+#REF!+#REF!+#REF!</f>
        <v>#REF!</v>
      </c>
      <c r="H12" s="121" t="e">
        <f>H13+#REF!+#REF!+#REF!</f>
        <v>#REF!</v>
      </c>
      <c r="I12" s="121" t="e">
        <f>I13+#REF!+#REF!+#REF!</f>
        <v>#REF!</v>
      </c>
    </row>
    <row r="13" spans="1:19" ht="77.25" customHeight="1" hidden="1">
      <c r="A13" s="18" t="s">
        <v>29</v>
      </c>
      <c r="B13" s="19">
        <v>650</v>
      </c>
      <c r="C13" s="20" t="s">
        <v>27</v>
      </c>
      <c r="D13" s="20" t="s">
        <v>30</v>
      </c>
      <c r="E13" s="20" t="s">
        <v>31</v>
      </c>
      <c r="F13" s="20" t="s">
        <v>32</v>
      </c>
      <c r="G13" s="122">
        <f aca="true" t="shared" si="0" ref="G13:S15">G14</f>
        <v>1590</v>
      </c>
      <c r="H13" s="122">
        <f t="shared" si="0"/>
        <v>1590</v>
      </c>
      <c r="I13" s="122">
        <f t="shared" si="0"/>
        <v>0</v>
      </c>
      <c r="J13" s="22">
        <f t="shared" si="0"/>
        <v>0</v>
      </c>
      <c r="K13" s="23">
        <f t="shared" si="0"/>
        <v>0</v>
      </c>
      <c r="L13" s="23">
        <f t="shared" si="0"/>
        <v>0</v>
      </c>
      <c r="M13" s="23">
        <f t="shared" si="0"/>
        <v>0</v>
      </c>
      <c r="N13" s="23">
        <f t="shared" si="0"/>
        <v>0</v>
      </c>
      <c r="O13" s="23">
        <f t="shared" si="0"/>
        <v>0</v>
      </c>
      <c r="P13" s="23">
        <f t="shared" si="0"/>
        <v>0</v>
      </c>
      <c r="Q13" s="23">
        <f t="shared" si="0"/>
        <v>0</v>
      </c>
      <c r="R13" s="23">
        <f t="shared" si="0"/>
        <v>0</v>
      </c>
      <c r="S13" s="23">
        <f t="shared" si="0"/>
        <v>0</v>
      </c>
    </row>
    <row r="14" spans="1:19" ht="96.75" customHeight="1" hidden="1">
      <c r="A14" s="24" t="s">
        <v>215</v>
      </c>
      <c r="B14" s="25">
        <v>650</v>
      </c>
      <c r="C14" s="26" t="s">
        <v>27</v>
      </c>
      <c r="D14" s="26" t="s">
        <v>30</v>
      </c>
      <c r="E14" s="26" t="s">
        <v>34</v>
      </c>
      <c r="F14" s="26" t="s">
        <v>32</v>
      </c>
      <c r="G14" s="123">
        <f t="shared" si="0"/>
        <v>1590</v>
      </c>
      <c r="H14" s="123">
        <f t="shared" si="0"/>
        <v>1590</v>
      </c>
      <c r="I14" s="123">
        <f t="shared" si="0"/>
        <v>0</v>
      </c>
      <c r="J14" s="22">
        <f t="shared" si="0"/>
        <v>0</v>
      </c>
      <c r="K14" s="23">
        <f t="shared" si="0"/>
        <v>0</v>
      </c>
      <c r="L14" s="23">
        <f t="shared" si="0"/>
        <v>0</v>
      </c>
      <c r="M14" s="23">
        <f t="shared" si="0"/>
        <v>0</v>
      </c>
      <c r="N14" s="23">
        <f t="shared" si="0"/>
        <v>0</v>
      </c>
      <c r="O14" s="23">
        <f t="shared" si="0"/>
        <v>0</v>
      </c>
      <c r="P14" s="23">
        <f t="shared" si="0"/>
        <v>0</v>
      </c>
      <c r="Q14" s="23">
        <f t="shared" si="0"/>
        <v>0</v>
      </c>
      <c r="R14" s="23">
        <f t="shared" si="0"/>
        <v>0</v>
      </c>
      <c r="S14" s="23">
        <f t="shared" si="0"/>
        <v>0</v>
      </c>
    </row>
    <row r="15" spans="1:19" ht="27" customHeight="1" hidden="1">
      <c r="A15" s="28" t="s">
        <v>35</v>
      </c>
      <c r="B15" s="25">
        <v>650</v>
      </c>
      <c r="C15" s="26" t="s">
        <v>27</v>
      </c>
      <c r="D15" s="26" t="s">
        <v>30</v>
      </c>
      <c r="E15" s="26" t="s">
        <v>36</v>
      </c>
      <c r="F15" s="26" t="s">
        <v>32</v>
      </c>
      <c r="G15" s="123">
        <f t="shared" si="0"/>
        <v>1590</v>
      </c>
      <c r="H15" s="123">
        <f t="shared" si="0"/>
        <v>1590</v>
      </c>
      <c r="I15" s="123">
        <f t="shared" si="0"/>
        <v>0</v>
      </c>
      <c r="J15" s="22">
        <f t="shared" si="0"/>
        <v>0</v>
      </c>
      <c r="K15" s="23">
        <f t="shared" si="0"/>
        <v>0</v>
      </c>
      <c r="L15" s="23">
        <f t="shared" si="0"/>
        <v>0</v>
      </c>
      <c r="M15" s="23">
        <f t="shared" si="0"/>
        <v>0</v>
      </c>
      <c r="N15" s="23">
        <f t="shared" si="0"/>
        <v>0</v>
      </c>
      <c r="O15" s="23">
        <f t="shared" si="0"/>
        <v>0</v>
      </c>
      <c r="P15" s="23">
        <f t="shared" si="0"/>
        <v>0</v>
      </c>
      <c r="Q15" s="23">
        <f t="shared" si="0"/>
        <v>0</v>
      </c>
      <c r="R15" s="23">
        <f t="shared" si="0"/>
        <v>0</v>
      </c>
      <c r="S15" s="23">
        <f t="shared" si="0"/>
        <v>0</v>
      </c>
    </row>
    <row r="16" spans="1:9" ht="124.5" customHeight="1" hidden="1">
      <c r="A16" s="24" t="s">
        <v>37</v>
      </c>
      <c r="B16" s="25">
        <v>650</v>
      </c>
      <c r="C16" s="26" t="s">
        <v>27</v>
      </c>
      <c r="D16" s="26" t="s">
        <v>30</v>
      </c>
      <c r="E16" s="26" t="s">
        <v>36</v>
      </c>
      <c r="F16" s="26" t="s">
        <v>38</v>
      </c>
      <c r="G16" s="123">
        <f>G17</f>
        <v>1590</v>
      </c>
      <c r="H16" s="123">
        <f>H17</f>
        <v>1590</v>
      </c>
      <c r="I16" s="123">
        <f>I17</f>
        <v>0</v>
      </c>
    </row>
    <row r="17" spans="1:9" ht="43.5" customHeight="1" hidden="1">
      <c r="A17" s="24" t="s">
        <v>39</v>
      </c>
      <c r="B17" s="25">
        <v>650</v>
      </c>
      <c r="C17" s="26" t="s">
        <v>27</v>
      </c>
      <c r="D17" s="26" t="s">
        <v>30</v>
      </c>
      <c r="E17" s="26" t="s">
        <v>36</v>
      </c>
      <c r="F17" s="26" t="s">
        <v>40</v>
      </c>
      <c r="G17" s="123">
        <f>G18+G19</f>
        <v>1590</v>
      </c>
      <c r="H17" s="123">
        <f>H18+H19</f>
        <v>1590</v>
      </c>
      <c r="I17" s="123">
        <f>I18+I19</f>
        <v>0</v>
      </c>
    </row>
    <row r="18" spans="1:9" ht="43.5" customHeight="1">
      <c r="A18" s="29" t="s">
        <v>41</v>
      </c>
      <c r="B18" s="30">
        <v>650</v>
      </c>
      <c r="C18" s="31" t="s">
        <v>27</v>
      </c>
      <c r="D18" s="31" t="s">
        <v>30</v>
      </c>
      <c r="E18" s="31" t="s">
        <v>36</v>
      </c>
      <c r="F18" s="31" t="s">
        <v>42</v>
      </c>
      <c r="G18" s="34">
        <f aca="true" t="shared" si="1" ref="G18:G54">H18+I18</f>
        <v>1280</v>
      </c>
      <c r="H18" s="34">
        <v>1280</v>
      </c>
      <c r="I18" s="30">
        <v>0</v>
      </c>
    </row>
    <row r="19" spans="1:9" ht="79.5" customHeight="1">
      <c r="A19" s="29" t="s">
        <v>45</v>
      </c>
      <c r="B19" s="30">
        <v>650</v>
      </c>
      <c r="C19" s="31" t="s">
        <v>27</v>
      </c>
      <c r="D19" s="31" t="s">
        <v>30</v>
      </c>
      <c r="E19" s="31" t="s">
        <v>36</v>
      </c>
      <c r="F19" s="31" t="s">
        <v>46</v>
      </c>
      <c r="G19" s="34">
        <f t="shared" si="1"/>
        <v>310</v>
      </c>
      <c r="H19" s="34">
        <v>310</v>
      </c>
      <c r="I19" s="30">
        <v>0</v>
      </c>
    </row>
    <row r="20" spans="1:9" ht="42" customHeight="1">
      <c r="A20" s="29" t="s">
        <v>41</v>
      </c>
      <c r="B20" s="5">
        <v>650</v>
      </c>
      <c r="C20" s="35" t="s">
        <v>27</v>
      </c>
      <c r="D20" s="35" t="s">
        <v>48</v>
      </c>
      <c r="E20" s="35" t="s">
        <v>50</v>
      </c>
      <c r="F20" s="35" t="s">
        <v>42</v>
      </c>
      <c r="G20" s="34">
        <f t="shared" si="1"/>
        <v>2590</v>
      </c>
      <c r="H20" s="34">
        <v>2590</v>
      </c>
      <c r="I20" s="124">
        <v>0</v>
      </c>
    </row>
    <row r="21" spans="1:9" ht="79.5" customHeight="1">
      <c r="A21" s="29" t="s">
        <v>45</v>
      </c>
      <c r="B21" s="5">
        <v>650</v>
      </c>
      <c r="C21" s="35" t="s">
        <v>27</v>
      </c>
      <c r="D21" s="35" t="s">
        <v>48</v>
      </c>
      <c r="E21" s="35" t="s">
        <v>50</v>
      </c>
      <c r="F21" s="35" t="s">
        <v>46</v>
      </c>
      <c r="G21" s="34">
        <f t="shared" si="1"/>
        <v>767</v>
      </c>
      <c r="H21" s="34">
        <v>767</v>
      </c>
      <c r="I21" s="124">
        <v>0</v>
      </c>
    </row>
    <row r="22" spans="1:9" ht="48" customHeight="1">
      <c r="A22" s="29" t="s">
        <v>41</v>
      </c>
      <c r="B22" s="5">
        <v>650</v>
      </c>
      <c r="C22" s="35" t="s">
        <v>27</v>
      </c>
      <c r="D22" s="35" t="s">
        <v>48</v>
      </c>
      <c r="E22" s="35" t="s">
        <v>52</v>
      </c>
      <c r="F22" s="35" t="s">
        <v>42</v>
      </c>
      <c r="G22" s="34">
        <f t="shared" si="1"/>
        <v>4000</v>
      </c>
      <c r="H22" s="34">
        <v>4000</v>
      </c>
      <c r="I22" s="5"/>
    </row>
    <row r="23" spans="1:20" ht="81.75" customHeight="1">
      <c r="A23" s="29" t="s">
        <v>45</v>
      </c>
      <c r="B23" s="5">
        <v>650</v>
      </c>
      <c r="C23" s="35" t="s">
        <v>27</v>
      </c>
      <c r="D23" s="35" t="s">
        <v>48</v>
      </c>
      <c r="E23" s="35" t="s">
        <v>52</v>
      </c>
      <c r="F23" s="35" t="s">
        <v>46</v>
      </c>
      <c r="G23" s="34">
        <f t="shared" si="1"/>
        <v>1210</v>
      </c>
      <c r="H23" s="34">
        <v>1210</v>
      </c>
      <c r="I23" s="5">
        <v>0</v>
      </c>
      <c r="T23" s="15">
        <f>H18+H19+H20+H21+H22+H23</f>
        <v>10157</v>
      </c>
    </row>
    <row r="24" spans="1:9" ht="36" customHeight="1">
      <c r="A24" s="29" t="s">
        <v>62</v>
      </c>
      <c r="B24" s="5">
        <v>650</v>
      </c>
      <c r="C24" s="41" t="s">
        <v>27</v>
      </c>
      <c r="D24" s="41" t="s">
        <v>54</v>
      </c>
      <c r="E24" s="35" t="s">
        <v>59</v>
      </c>
      <c r="F24" s="41" t="s">
        <v>110</v>
      </c>
      <c r="G24" s="124">
        <f t="shared" si="1"/>
        <v>17.4</v>
      </c>
      <c r="H24" s="124">
        <v>17.4</v>
      </c>
      <c r="I24" s="5">
        <v>0</v>
      </c>
    </row>
    <row r="25" spans="1:9" ht="60" customHeight="1">
      <c r="A25" s="29" t="s">
        <v>43</v>
      </c>
      <c r="B25" s="57">
        <v>650</v>
      </c>
      <c r="C25" s="58" t="s">
        <v>27</v>
      </c>
      <c r="D25" s="57">
        <v>13</v>
      </c>
      <c r="E25" s="59" t="s">
        <v>240</v>
      </c>
      <c r="F25" s="57">
        <v>122</v>
      </c>
      <c r="G25" s="124">
        <f t="shared" si="1"/>
        <v>54.5</v>
      </c>
      <c r="H25" s="124">
        <v>54.5</v>
      </c>
      <c r="I25" s="5">
        <v>0</v>
      </c>
    </row>
    <row r="26" spans="1:9" ht="71.25" customHeight="1">
      <c r="A26" s="29" t="s">
        <v>78</v>
      </c>
      <c r="B26" s="57">
        <v>650</v>
      </c>
      <c r="C26" s="58" t="s">
        <v>27</v>
      </c>
      <c r="D26" s="57">
        <v>13</v>
      </c>
      <c r="E26" s="59" t="s">
        <v>240</v>
      </c>
      <c r="F26" s="57">
        <v>244</v>
      </c>
      <c r="G26" s="124">
        <f t="shared" si="1"/>
        <v>722.4</v>
      </c>
      <c r="H26" s="124">
        <v>722.4</v>
      </c>
      <c r="I26" s="124">
        <v>0</v>
      </c>
    </row>
    <row r="27" spans="1:9" ht="36" customHeight="1">
      <c r="A27" s="29" t="s">
        <v>80</v>
      </c>
      <c r="B27" s="57">
        <v>650</v>
      </c>
      <c r="C27" s="58" t="s">
        <v>27</v>
      </c>
      <c r="D27" s="57">
        <v>13</v>
      </c>
      <c r="E27" s="59" t="s">
        <v>240</v>
      </c>
      <c r="F27" s="57">
        <v>851</v>
      </c>
      <c r="G27" s="124">
        <f t="shared" si="1"/>
        <v>15</v>
      </c>
      <c r="H27" s="124">
        <v>15</v>
      </c>
      <c r="I27" s="5">
        <v>0</v>
      </c>
    </row>
    <row r="28" spans="1:20" ht="36" customHeight="1">
      <c r="A28" s="29" t="s">
        <v>81</v>
      </c>
      <c r="B28" s="57">
        <v>650</v>
      </c>
      <c r="C28" s="58" t="s">
        <v>27</v>
      </c>
      <c r="D28" s="57">
        <v>13</v>
      </c>
      <c r="E28" s="59" t="s">
        <v>240</v>
      </c>
      <c r="F28" s="57">
        <v>852</v>
      </c>
      <c r="G28" s="124">
        <f t="shared" si="1"/>
        <v>5</v>
      </c>
      <c r="H28" s="124">
        <v>5</v>
      </c>
      <c r="I28" s="5">
        <v>0</v>
      </c>
      <c r="T28" s="1" t="s">
        <v>82</v>
      </c>
    </row>
    <row r="29" spans="1:9" ht="45" customHeight="1">
      <c r="A29" s="29" t="s">
        <v>41</v>
      </c>
      <c r="B29" s="57">
        <v>650</v>
      </c>
      <c r="C29" s="58" t="s">
        <v>30</v>
      </c>
      <c r="D29" s="58" t="s">
        <v>85</v>
      </c>
      <c r="E29" s="57">
        <v>7000051180</v>
      </c>
      <c r="F29" s="57">
        <v>121</v>
      </c>
      <c r="G29" s="124">
        <f t="shared" si="1"/>
        <v>110</v>
      </c>
      <c r="H29" s="124">
        <v>0</v>
      </c>
      <c r="I29" s="129">
        <v>110</v>
      </c>
    </row>
    <row r="30" spans="1:9" ht="80.25" customHeight="1">
      <c r="A30" s="29" t="s">
        <v>45</v>
      </c>
      <c r="B30" s="57">
        <v>650</v>
      </c>
      <c r="C30" s="58" t="s">
        <v>30</v>
      </c>
      <c r="D30" s="58" t="s">
        <v>85</v>
      </c>
      <c r="E30" s="57">
        <v>7000051180</v>
      </c>
      <c r="F30" s="57">
        <v>129</v>
      </c>
      <c r="G30" s="124">
        <f t="shared" si="1"/>
        <v>33.2</v>
      </c>
      <c r="H30" s="124">
        <v>0</v>
      </c>
      <c r="I30" s="129">
        <v>33.2</v>
      </c>
    </row>
    <row r="31" spans="1:9" ht="69" customHeight="1">
      <c r="A31" s="29" t="s">
        <v>78</v>
      </c>
      <c r="B31" s="57">
        <v>650</v>
      </c>
      <c r="C31" s="58" t="s">
        <v>30</v>
      </c>
      <c r="D31" s="57" t="s">
        <v>85</v>
      </c>
      <c r="E31" s="57">
        <v>7000051180</v>
      </c>
      <c r="F31" s="57">
        <v>244</v>
      </c>
      <c r="G31" s="124">
        <f t="shared" si="1"/>
        <v>46</v>
      </c>
      <c r="H31" s="124">
        <v>0</v>
      </c>
      <c r="I31" s="129">
        <v>46</v>
      </c>
    </row>
    <row r="32" spans="1:9" ht="50.25" customHeight="1">
      <c r="A32" s="29" t="s">
        <v>41</v>
      </c>
      <c r="B32" s="57">
        <v>650</v>
      </c>
      <c r="C32" s="58" t="s">
        <v>85</v>
      </c>
      <c r="D32" s="58" t="s">
        <v>48</v>
      </c>
      <c r="E32" s="58" t="s">
        <v>94</v>
      </c>
      <c r="F32" s="58">
        <v>121</v>
      </c>
      <c r="G32" s="129">
        <f t="shared" si="1"/>
        <v>8.7</v>
      </c>
      <c r="H32" s="130">
        <v>0</v>
      </c>
      <c r="I32" s="130">
        <v>8.7</v>
      </c>
    </row>
    <row r="33" spans="1:9" ht="82.5" customHeight="1">
      <c r="A33" s="29" t="s">
        <v>45</v>
      </c>
      <c r="B33" s="57">
        <v>650</v>
      </c>
      <c r="C33" s="58" t="s">
        <v>85</v>
      </c>
      <c r="D33" s="58" t="s">
        <v>48</v>
      </c>
      <c r="E33" s="58" t="s">
        <v>94</v>
      </c>
      <c r="F33" s="58">
        <v>129</v>
      </c>
      <c r="G33" s="129">
        <f t="shared" si="1"/>
        <v>2.6</v>
      </c>
      <c r="H33" s="130">
        <v>0</v>
      </c>
      <c r="I33" s="130">
        <v>2.6</v>
      </c>
    </row>
    <row r="34" spans="1:9" ht="60.75" customHeight="1">
      <c r="A34" s="29" t="s">
        <v>78</v>
      </c>
      <c r="B34" s="58">
        <v>650</v>
      </c>
      <c r="C34" s="58" t="s">
        <v>85</v>
      </c>
      <c r="D34" s="58" t="s">
        <v>48</v>
      </c>
      <c r="E34" s="58" t="s">
        <v>94</v>
      </c>
      <c r="F34" s="58">
        <v>244</v>
      </c>
      <c r="G34" s="129">
        <f t="shared" si="1"/>
        <v>6.7</v>
      </c>
      <c r="H34" s="130">
        <v>0</v>
      </c>
      <c r="I34" s="130">
        <v>6.7</v>
      </c>
    </row>
    <row r="35" spans="1:9" ht="67.5" customHeight="1">
      <c r="A35" s="29" t="s">
        <v>78</v>
      </c>
      <c r="B35" s="58">
        <v>650</v>
      </c>
      <c r="C35" s="58" t="s">
        <v>85</v>
      </c>
      <c r="D35" s="58" t="s">
        <v>96</v>
      </c>
      <c r="E35" s="58">
        <v>1400099990</v>
      </c>
      <c r="F35" s="58">
        <v>244</v>
      </c>
      <c r="G35" s="129">
        <f t="shared" si="1"/>
        <v>25</v>
      </c>
      <c r="H35" s="130">
        <v>25</v>
      </c>
      <c r="I35" s="130">
        <v>0</v>
      </c>
    </row>
    <row r="36" spans="1:9" ht="67.5" customHeight="1">
      <c r="A36" s="29" t="s">
        <v>78</v>
      </c>
      <c r="B36" s="58">
        <v>650</v>
      </c>
      <c r="C36" s="58" t="s">
        <v>85</v>
      </c>
      <c r="D36" s="58" t="s">
        <v>96</v>
      </c>
      <c r="E36" s="58" t="s">
        <v>241</v>
      </c>
      <c r="F36" s="58" t="s">
        <v>110</v>
      </c>
      <c r="G36" s="129">
        <f t="shared" si="1"/>
        <v>300</v>
      </c>
      <c r="H36" s="130">
        <v>300</v>
      </c>
      <c r="I36" s="130">
        <v>0</v>
      </c>
    </row>
    <row r="37" spans="1:9" ht="62.25" customHeight="1">
      <c r="A37" s="29" t="s">
        <v>78</v>
      </c>
      <c r="B37" s="57">
        <v>650</v>
      </c>
      <c r="C37" s="58" t="s">
        <v>85</v>
      </c>
      <c r="D37" s="57">
        <v>14</v>
      </c>
      <c r="E37" s="79">
        <v>1310182300</v>
      </c>
      <c r="F37" s="58">
        <v>244</v>
      </c>
      <c r="G37" s="129">
        <f t="shared" si="1"/>
        <v>18.3</v>
      </c>
      <c r="H37" s="129">
        <v>18.3</v>
      </c>
      <c r="I37" s="129">
        <v>0</v>
      </c>
    </row>
    <row r="38" spans="1:9" ht="65.25" customHeight="1">
      <c r="A38" s="29" t="s">
        <v>78</v>
      </c>
      <c r="B38" s="57">
        <v>650</v>
      </c>
      <c r="C38" s="58" t="s">
        <v>85</v>
      </c>
      <c r="D38" s="57">
        <v>14</v>
      </c>
      <c r="E38" s="57" t="s">
        <v>121</v>
      </c>
      <c r="F38" s="57">
        <v>244</v>
      </c>
      <c r="G38" s="133">
        <f t="shared" si="1"/>
        <v>8</v>
      </c>
      <c r="H38" s="133">
        <v>8</v>
      </c>
      <c r="I38" s="133">
        <v>0</v>
      </c>
    </row>
    <row r="39" spans="1:9" ht="56.25">
      <c r="A39" s="29" t="s">
        <v>78</v>
      </c>
      <c r="B39" s="80" t="s">
        <v>100</v>
      </c>
      <c r="C39" s="80" t="s">
        <v>85</v>
      </c>
      <c r="D39" s="80" t="s">
        <v>112</v>
      </c>
      <c r="E39" s="41" t="s">
        <v>123</v>
      </c>
      <c r="F39" s="80" t="s">
        <v>110</v>
      </c>
      <c r="G39" s="133">
        <f t="shared" si="1"/>
        <v>4</v>
      </c>
      <c r="H39" s="133">
        <v>4</v>
      </c>
      <c r="I39" s="133">
        <v>0</v>
      </c>
    </row>
    <row r="40" spans="1:9" ht="67.5" customHeight="1">
      <c r="A40" s="29" t="s">
        <v>78</v>
      </c>
      <c r="B40" s="58">
        <v>650</v>
      </c>
      <c r="C40" s="58" t="s">
        <v>48</v>
      </c>
      <c r="D40" s="58" t="s">
        <v>96</v>
      </c>
      <c r="E40" s="58" t="s">
        <v>136</v>
      </c>
      <c r="F40" s="58">
        <v>244</v>
      </c>
      <c r="G40" s="130">
        <f t="shared" si="1"/>
        <v>1588.5</v>
      </c>
      <c r="H40" s="130">
        <v>1588.5</v>
      </c>
      <c r="I40" s="130">
        <v>0</v>
      </c>
    </row>
    <row r="41" spans="1:9" ht="67.5" customHeight="1">
      <c r="A41" s="29" t="s">
        <v>78</v>
      </c>
      <c r="B41" s="58" t="s">
        <v>100</v>
      </c>
      <c r="C41" s="58" t="s">
        <v>48</v>
      </c>
      <c r="D41" s="58" t="s">
        <v>96</v>
      </c>
      <c r="E41" s="58" t="s">
        <v>138</v>
      </c>
      <c r="F41" s="58" t="s">
        <v>110</v>
      </c>
      <c r="G41" s="130">
        <f t="shared" si="1"/>
        <v>9530</v>
      </c>
      <c r="H41" s="130">
        <v>9530</v>
      </c>
      <c r="I41" s="130">
        <v>0</v>
      </c>
    </row>
    <row r="42" spans="1:9" ht="67.5" customHeight="1">
      <c r="A42" s="29" t="s">
        <v>78</v>
      </c>
      <c r="B42" s="58" t="s">
        <v>100</v>
      </c>
      <c r="C42" s="58" t="s">
        <v>48</v>
      </c>
      <c r="D42" s="58" t="s">
        <v>96</v>
      </c>
      <c r="E42" s="58" t="s">
        <v>140</v>
      </c>
      <c r="F42" s="58" t="s">
        <v>110</v>
      </c>
      <c r="G42" s="130">
        <f t="shared" si="1"/>
        <v>2100</v>
      </c>
      <c r="H42" s="130">
        <v>2100</v>
      </c>
      <c r="I42" s="130">
        <v>0</v>
      </c>
    </row>
    <row r="43" spans="1:9" s="50" customFormat="1" ht="47.25" customHeight="1">
      <c r="A43" s="43" t="s">
        <v>145</v>
      </c>
      <c r="B43" s="87">
        <v>650</v>
      </c>
      <c r="C43" s="41" t="s">
        <v>48</v>
      </c>
      <c r="D43" s="41" t="s">
        <v>142</v>
      </c>
      <c r="E43" s="87">
        <v>8010020070</v>
      </c>
      <c r="F43" s="87">
        <v>242</v>
      </c>
      <c r="G43" s="129">
        <f t="shared" si="1"/>
        <v>200</v>
      </c>
      <c r="H43" s="129">
        <v>200</v>
      </c>
      <c r="I43" s="129">
        <v>0</v>
      </c>
    </row>
    <row r="44" spans="1:9" s="50" customFormat="1" ht="54.75" customHeight="1">
      <c r="A44" s="43" t="s">
        <v>78</v>
      </c>
      <c r="B44" s="87">
        <v>650</v>
      </c>
      <c r="C44" s="41" t="s">
        <v>48</v>
      </c>
      <c r="D44" s="41" t="s">
        <v>142</v>
      </c>
      <c r="E44" s="87">
        <v>8010020070</v>
      </c>
      <c r="F44" s="87">
        <v>244</v>
      </c>
      <c r="G44" s="129">
        <f t="shared" si="1"/>
        <v>75.9</v>
      </c>
      <c r="H44" s="129">
        <v>75.9</v>
      </c>
      <c r="I44" s="129">
        <v>0</v>
      </c>
    </row>
    <row r="45" spans="1:9" s="50" customFormat="1" ht="60" customHeight="1">
      <c r="A45" s="29" t="s">
        <v>78</v>
      </c>
      <c r="B45" s="57">
        <v>650</v>
      </c>
      <c r="C45" s="41" t="s">
        <v>48</v>
      </c>
      <c r="D45" s="57">
        <v>12</v>
      </c>
      <c r="E45" s="35" t="s">
        <v>57</v>
      </c>
      <c r="F45" s="57">
        <v>244</v>
      </c>
      <c r="G45" s="129">
        <f t="shared" si="1"/>
        <v>0</v>
      </c>
      <c r="H45" s="129">
        <v>0</v>
      </c>
      <c r="I45" s="129">
        <v>0</v>
      </c>
    </row>
    <row r="46" spans="1:9" ht="29.25" customHeight="1">
      <c r="A46" s="29" t="s">
        <v>62</v>
      </c>
      <c r="B46" s="85">
        <v>650</v>
      </c>
      <c r="C46" s="85" t="s">
        <v>48</v>
      </c>
      <c r="D46" s="85" t="s">
        <v>147</v>
      </c>
      <c r="E46" s="35" t="s">
        <v>59</v>
      </c>
      <c r="F46" s="85" t="s">
        <v>110</v>
      </c>
      <c r="G46" s="130">
        <f t="shared" si="1"/>
        <v>452.1</v>
      </c>
      <c r="H46" s="133">
        <v>452.1</v>
      </c>
      <c r="I46" s="133">
        <v>0</v>
      </c>
    </row>
    <row r="47" spans="1:9" ht="57.75" customHeight="1">
      <c r="A47" s="43" t="s">
        <v>78</v>
      </c>
      <c r="B47" s="87">
        <v>650</v>
      </c>
      <c r="C47" s="41" t="s">
        <v>151</v>
      </c>
      <c r="D47" s="41" t="s">
        <v>27</v>
      </c>
      <c r="E47" s="87">
        <v>7000099990</v>
      </c>
      <c r="F47" s="87">
        <v>244</v>
      </c>
      <c r="G47" s="129">
        <f t="shared" si="1"/>
        <v>40</v>
      </c>
      <c r="H47" s="129">
        <v>40</v>
      </c>
      <c r="I47" s="129">
        <v>0</v>
      </c>
    </row>
    <row r="48" spans="1:9" ht="57.75" customHeight="1">
      <c r="A48" s="29" t="s">
        <v>78</v>
      </c>
      <c r="B48" s="57">
        <v>650</v>
      </c>
      <c r="C48" s="41" t="s">
        <v>151</v>
      </c>
      <c r="D48" s="41" t="s">
        <v>85</v>
      </c>
      <c r="E48" s="77">
        <v>7000099990</v>
      </c>
      <c r="F48" s="77">
        <v>244</v>
      </c>
      <c r="G48" s="34">
        <f t="shared" si="1"/>
        <v>608.2</v>
      </c>
      <c r="H48" s="34">
        <v>608.2</v>
      </c>
      <c r="I48" s="23">
        <v>0</v>
      </c>
    </row>
    <row r="49" spans="1:9" ht="57.75" customHeight="1">
      <c r="A49" s="71" t="s">
        <v>78</v>
      </c>
      <c r="B49" s="57">
        <v>650</v>
      </c>
      <c r="C49" s="41" t="s">
        <v>151</v>
      </c>
      <c r="D49" s="41" t="s">
        <v>85</v>
      </c>
      <c r="E49" s="78" t="s">
        <v>140</v>
      </c>
      <c r="F49" s="77">
        <v>244</v>
      </c>
      <c r="G49" s="34">
        <f t="shared" si="1"/>
        <v>301.6</v>
      </c>
      <c r="H49" s="34">
        <v>301.6</v>
      </c>
      <c r="I49" s="23">
        <v>0</v>
      </c>
    </row>
    <row r="50" spans="1:9" ht="60" customHeight="1">
      <c r="A50" s="29" t="s">
        <v>78</v>
      </c>
      <c r="B50" s="57">
        <v>650</v>
      </c>
      <c r="C50" s="41" t="s">
        <v>65</v>
      </c>
      <c r="D50" s="41" t="s">
        <v>65</v>
      </c>
      <c r="E50" s="77">
        <v>3200099990</v>
      </c>
      <c r="F50" s="77">
        <v>244</v>
      </c>
      <c r="G50" s="130">
        <f t="shared" si="1"/>
        <v>0.5</v>
      </c>
      <c r="H50" s="130">
        <v>0.5</v>
      </c>
      <c r="I50" s="130">
        <v>0</v>
      </c>
    </row>
    <row r="51" spans="1:9" ht="30" customHeight="1">
      <c r="A51" s="29" t="s">
        <v>180</v>
      </c>
      <c r="B51" s="57">
        <v>650</v>
      </c>
      <c r="C51" s="58" t="s">
        <v>158</v>
      </c>
      <c r="D51" s="58" t="s">
        <v>27</v>
      </c>
      <c r="E51" s="57">
        <v>7000000590</v>
      </c>
      <c r="F51" s="57">
        <v>111</v>
      </c>
      <c r="G51" s="130">
        <f t="shared" si="1"/>
        <v>2900</v>
      </c>
      <c r="H51" s="130">
        <v>2900</v>
      </c>
      <c r="I51" s="130">
        <v>0</v>
      </c>
    </row>
    <row r="52" spans="1:9" ht="54" customHeight="1">
      <c r="A52" s="29" t="s">
        <v>181</v>
      </c>
      <c r="B52" s="57">
        <v>650</v>
      </c>
      <c r="C52" s="58" t="s">
        <v>158</v>
      </c>
      <c r="D52" s="58" t="s">
        <v>27</v>
      </c>
      <c r="E52" s="57">
        <v>7000000590</v>
      </c>
      <c r="F52" s="57">
        <v>112</v>
      </c>
      <c r="G52" s="130">
        <f t="shared" si="1"/>
        <v>51.1</v>
      </c>
      <c r="H52" s="130">
        <v>51.1</v>
      </c>
      <c r="I52" s="130">
        <v>0</v>
      </c>
    </row>
    <row r="53" spans="1:9" ht="82.5" customHeight="1">
      <c r="A53" s="29" t="s">
        <v>45</v>
      </c>
      <c r="B53" s="57">
        <v>650</v>
      </c>
      <c r="C53" s="58" t="s">
        <v>158</v>
      </c>
      <c r="D53" s="58" t="s">
        <v>27</v>
      </c>
      <c r="E53" s="57">
        <v>7000000590</v>
      </c>
      <c r="F53" s="57">
        <v>119</v>
      </c>
      <c r="G53" s="130">
        <f t="shared" si="1"/>
        <v>875.8</v>
      </c>
      <c r="H53" s="130">
        <v>875.8</v>
      </c>
      <c r="I53" s="130">
        <v>0</v>
      </c>
    </row>
    <row r="54" spans="1:9" ht="61.5" customHeight="1">
      <c r="A54" s="29" t="s">
        <v>78</v>
      </c>
      <c r="B54" s="57">
        <v>650</v>
      </c>
      <c r="C54" s="58" t="s">
        <v>158</v>
      </c>
      <c r="D54" s="58" t="s">
        <v>27</v>
      </c>
      <c r="E54" s="57">
        <v>7000000590</v>
      </c>
      <c r="F54" s="57">
        <v>244</v>
      </c>
      <c r="G54" s="130">
        <f t="shared" si="1"/>
        <v>812.7</v>
      </c>
      <c r="H54" s="130">
        <v>812.7</v>
      </c>
      <c r="I54" s="130">
        <v>0</v>
      </c>
    </row>
    <row r="55" spans="1:9" ht="131.25" customHeight="1">
      <c r="A55" s="76" t="s">
        <v>184</v>
      </c>
      <c r="B55" s="77">
        <v>650</v>
      </c>
      <c r="C55" s="31" t="s">
        <v>158</v>
      </c>
      <c r="D55" s="78" t="s">
        <v>27</v>
      </c>
      <c r="E55" s="31" t="s">
        <v>185</v>
      </c>
      <c r="F55" s="78" t="s">
        <v>110</v>
      </c>
      <c r="G55" s="143">
        <f>H55</f>
        <v>59</v>
      </c>
      <c r="H55" s="143">
        <v>59</v>
      </c>
      <c r="I55" s="143" t="e">
        <f>#REF!</f>
        <v>#REF!</v>
      </c>
    </row>
    <row r="56" spans="1:9" ht="34.5" customHeight="1">
      <c r="A56" s="29" t="s">
        <v>62</v>
      </c>
      <c r="B56" s="85">
        <v>650</v>
      </c>
      <c r="C56" s="58" t="s">
        <v>158</v>
      </c>
      <c r="D56" s="58" t="s">
        <v>27</v>
      </c>
      <c r="E56" s="35" t="s">
        <v>59</v>
      </c>
      <c r="F56" s="85" t="s">
        <v>110</v>
      </c>
      <c r="G56" s="130">
        <f aca="true" t="shared" si="2" ref="G56:G69">H56+I56</f>
        <v>1408.6</v>
      </c>
      <c r="H56" s="130">
        <v>1408.6</v>
      </c>
      <c r="I56" s="130">
        <v>0</v>
      </c>
    </row>
    <row r="57" spans="1:9" ht="40.5" customHeight="1">
      <c r="A57" s="29" t="s">
        <v>80</v>
      </c>
      <c r="B57" s="57">
        <v>650</v>
      </c>
      <c r="C57" s="58" t="s">
        <v>158</v>
      </c>
      <c r="D57" s="58" t="s">
        <v>27</v>
      </c>
      <c r="E57" s="57">
        <v>7000000590</v>
      </c>
      <c r="F57" s="57">
        <v>851</v>
      </c>
      <c r="G57" s="130">
        <f t="shared" si="2"/>
        <v>15</v>
      </c>
      <c r="H57" s="130">
        <v>15</v>
      </c>
      <c r="I57" s="130">
        <v>0</v>
      </c>
    </row>
    <row r="58" spans="1:9" ht="29.25" customHeight="1">
      <c r="A58" s="29" t="s">
        <v>81</v>
      </c>
      <c r="B58" s="57">
        <v>650</v>
      </c>
      <c r="C58" s="58" t="s">
        <v>158</v>
      </c>
      <c r="D58" s="58" t="s">
        <v>27</v>
      </c>
      <c r="E58" s="57">
        <v>7000000590</v>
      </c>
      <c r="F58" s="57">
        <v>852</v>
      </c>
      <c r="G58" s="130">
        <f t="shared" si="2"/>
        <v>5</v>
      </c>
      <c r="H58" s="130">
        <v>5</v>
      </c>
      <c r="I58" s="130">
        <v>0</v>
      </c>
    </row>
    <row r="59" spans="1:9" ht="39.75" customHeight="1">
      <c r="A59" s="29" t="s">
        <v>190</v>
      </c>
      <c r="B59" s="57">
        <v>650</v>
      </c>
      <c r="C59" s="57">
        <v>10</v>
      </c>
      <c r="D59" s="58" t="s">
        <v>27</v>
      </c>
      <c r="E59" s="57">
        <v>7000099990</v>
      </c>
      <c r="F59" s="57">
        <v>312</v>
      </c>
      <c r="G59" s="130">
        <f t="shared" si="2"/>
        <v>60</v>
      </c>
      <c r="H59" s="130">
        <v>60</v>
      </c>
      <c r="I59" s="130">
        <v>0</v>
      </c>
    </row>
    <row r="60" spans="1:9" ht="38.25" customHeight="1">
      <c r="A60" s="29" t="s">
        <v>180</v>
      </c>
      <c r="B60" s="57">
        <v>650</v>
      </c>
      <c r="C60" s="58" t="s">
        <v>192</v>
      </c>
      <c r="D60" s="58" t="s">
        <v>27</v>
      </c>
      <c r="E60" s="58" t="s">
        <v>196</v>
      </c>
      <c r="F60" s="57">
        <v>111</v>
      </c>
      <c r="G60" s="130">
        <f t="shared" si="2"/>
        <v>471</v>
      </c>
      <c r="H60" s="130">
        <v>471</v>
      </c>
      <c r="I60" s="130">
        <v>0</v>
      </c>
    </row>
    <row r="61" spans="1:9" ht="52.5" customHeight="1">
      <c r="A61" s="29" t="s">
        <v>181</v>
      </c>
      <c r="B61" s="57">
        <v>650</v>
      </c>
      <c r="C61" s="58" t="s">
        <v>192</v>
      </c>
      <c r="D61" s="58" t="s">
        <v>27</v>
      </c>
      <c r="E61" s="58" t="s">
        <v>196</v>
      </c>
      <c r="F61" s="57">
        <v>112</v>
      </c>
      <c r="G61" s="130">
        <f t="shared" si="2"/>
        <v>67.5</v>
      </c>
      <c r="H61" s="130">
        <v>67.5</v>
      </c>
      <c r="I61" s="130">
        <v>0</v>
      </c>
    </row>
    <row r="62" spans="1:9" ht="81" customHeight="1">
      <c r="A62" s="29" t="s">
        <v>197</v>
      </c>
      <c r="B62" s="57">
        <v>650</v>
      </c>
      <c r="C62" s="58" t="s">
        <v>192</v>
      </c>
      <c r="D62" s="58" t="s">
        <v>27</v>
      </c>
      <c r="E62" s="58" t="s">
        <v>196</v>
      </c>
      <c r="F62" s="57">
        <v>119</v>
      </c>
      <c r="G62" s="130">
        <f t="shared" si="2"/>
        <v>142.3</v>
      </c>
      <c r="H62" s="130">
        <v>142.3</v>
      </c>
      <c r="I62" s="130">
        <v>0</v>
      </c>
    </row>
    <row r="63" spans="1:9" ht="56.25" customHeight="1">
      <c r="A63" s="29" t="s">
        <v>78</v>
      </c>
      <c r="B63" s="57">
        <v>650</v>
      </c>
      <c r="C63" s="58" t="s">
        <v>192</v>
      </c>
      <c r="D63" s="58" t="s">
        <v>27</v>
      </c>
      <c r="E63" s="58" t="s">
        <v>196</v>
      </c>
      <c r="F63" s="57">
        <v>244</v>
      </c>
      <c r="G63" s="34">
        <f t="shared" si="2"/>
        <v>273.2</v>
      </c>
      <c r="H63" s="34">
        <v>273.2</v>
      </c>
      <c r="I63" s="23">
        <v>0</v>
      </c>
    </row>
    <row r="64" spans="1:9" ht="31.5" customHeight="1" hidden="1">
      <c r="A64" s="112" t="s">
        <v>198</v>
      </c>
      <c r="B64" s="113">
        <v>650</v>
      </c>
      <c r="C64" s="114" t="s">
        <v>65</v>
      </c>
      <c r="D64" s="114" t="s">
        <v>65</v>
      </c>
      <c r="E64" s="114" t="s">
        <v>199</v>
      </c>
      <c r="F64" s="115" t="s">
        <v>110</v>
      </c>
      <c r="G64" s="116">
        <f t="shared" si="2"/>
        <v>0</v>
      </c>
      <c r="H64" s="116">
        <v>0</v>
      </c>
      <c r="I64" s="116">
        <v>0</v>
      </c>
    </row>
    <row r="65" spans="1:9" ht="33" customHeight="1" hidden="1">
      <c r="A65" s="112" t="s">
        <v>200</v>
      </c>
      <c r="B65" s="35">
        <v>650</v>
      </c>
      <c r="C65" s="114" t="s">
        <v>65</v>
      </c>
      <c r="D65" s="114" t="s">
        <v>65</v>
      </c>
      <c r="E65" s="114" t="s">
        <v>201</v>
      </c>
      <c r="F65" s="114" t="s">
        <v>202</v>
      </c>
      <c r="G65" s="116">
        <f t="shared" si="2"/>
        <v>0</v>
      </c>
      <c r="H65" s="116">
        <v>0</v>
      </c>
      <c r="I65" s="116">
        <v>0</v>
      </c>
    </row>
    <row r="66" spans="1:9" ht="33" customHeight="1" hidden="1">
      <c r="A66" s="112" t="s">
        <v>203</v>
      </c>
      <c r="B66" s="35">
        <v>650</v>
      </c>
      <c r="C66" s="114" t="s">
        <v>65</v>
      </c>
      <c r="D66" s="114" t="s">
        <v>65</v>
      </c>
      <c r="E66" s="114" t="s">
        <v>204</v>
      </c>
      <c r="F66" s="114" t="s">
        <v>205</v>
      </c>
      <c r="G66" s="116">
        <f t="shared" si="2"/>
        <v>0</v>
      </c>
      <c r="H66" s="116">
        <v>0</v>
      </c>
      <c r="I66" s="116"/>
    </row>
    <row r="67" spans="1:9" ht="33" customHeight="1" hidden="1">
      <c r="A67" s="112" t="s">
        <v>206</v>
      </c>
      <c r="B67" s="35">
        <v>650</v>
      </c>
      <c r="C67" s="114" t="s">
        <v>65</v>
      </c>
      <c r="D67" s="114" t="s">
        <v>65</v>
      </c>
      <c r="E67" s="114" t="s">
        <v>204</v>
      </c>
      <c r="F67" s="114" t="s">
        <v>207</v>
      </c>
      <c r="G67" s="116">
        <f t="shared" si="2"/>
        <v>0</v>
      </c>
      <c r="H67" s="116">
        <v>0</v>
      </c>
      <c r="I67" s="116"/>
    </row>
    <row r="68" spans="1:9" ht="31.5" customHeight="1" hidden="1">
      <c r="A68" s="117" t="s">
        <v>208</v>
      </c>
      <c r="B68" s="41">
        <v>650</v>
      </c>
      <c r="C68" s="114" t="s">
        <v>65</v>
      </c>
      <c r="D68" s="114" t="s">
        <v>96</v>
      </c>
      <c r="E68" s="114" t="s">
        <v>209</v>
      </c>
      <c r="F68" s="114" t="s">
        <v>32</v>
      </c>
      <c r="G68" s="116">
        <f t="shared" si="2"/>
        <v>0</v>
      </c>
      <c r="H68" s="116">
        <f>H69</f>
        <v>0</v>
      </c>
      <c r="I68" s="116">
        <f>I69</f>
        <v>0</v>
      </c>
    </row>
    <row r="69" spans="1:9" ht="31.5" customHeight="1" hidden="1">
      <c r="A69" s="118" t="s">
        <v>210</v>
      </c>
      <c r="B69" s="80">
        <v>650</v>
      </c>
      <c r="C69" s="119" t="s">
        <v>65</v>
      </c>
      <c r="D69" s="119" t="s">
        <v>96</v>
      </c>
      <c r="E69" s="119" t="s">
        <v>209</v>
      </c>
      <c r="F69" s="119" t="s">
        <v>61</v>
      </c>
      <c r="G69" s="116">
        <f t="shared" si="2"/>
        <v>0</v>
      </c>
      <c r="H69" s="120">
        <v>0</v>
      </c>
      <c r="I69" s="120">
        <v>0</v>
      </c>
    </row>
  </sheetData>
  <sheetProtection selectLockedCells="1" selectUnlockedCells="1"/>
  <mergeCells count="5">
    <mergeCell ref="G1:I1"/>
    <mergeCell ref="H2:I2"/>
    <mergeCell ref="H3:I3"/>
    <mergeCell ref="H4:I4"/>
    <mergeCell ref="A7:I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7"/>
  <sheetViews>
    <sheetView tabSelected="1" zoomScale="54" zoomScaleNormal="54" zoomScalePageLayoutView="0" workbookViewId="0" topLeftCell="A1">
      <selection activeCell="I6" sqref="I6"/>
    </sheetView>
  </sheetViews>
  <sheetFormatPr defaultColWidth="9.00390625" defaultRowHeight="12.75"/>
  <cols>
    <col min="1" max="1" width="53.625" style="1" customWidth="1"/>
    <col min="2" max="2" width="7.25390625" style="1" hidden="1" customWidth="1"/>
    <col min="3" max="3" width="5.375" style="1" customWidth="1"/>
    <col min="4" max="4" width="5.125" style="1" customWidth="1"/>
    <col min="5" max="5" width="16.625" style="1" customWidth="1"/>
    <col min="6" max="6" width="6.25390625" style="1" customWidth="1"/>
    <col min="7" max="7" width="20.25390625" style="1" customWidth="1"/>
    <col min="8" max="8" width="19.875" style="1" customWidth="1"/>
    <col min="9" max="9" width="17.25390625" style="1" customWidth="1"/>
    <col min="10" max="10" width="9.625" style="1" customWidth="1"/>
    <col min="11" max="247" width="9.00390625" style="1" customWidth="1"/>
  </cols>
  <sheetData>
    <row r="1" spans="7:9" ht="18.75" customHeight="1">
      <c r="G1" s="188" t="s">
        <v>242</v>
      </c>
      <c r="H1" s="188"/>
      <c r="I1" s="188"/>
    </row>
    <row r="2" spans="8:9" ht="18.75" customHeight="1">
      <c r="H2" s="188" t="s">
        <v>243</v>
      </c>
      <c r="I2" s="188"/>
    </row>
    <row r="3" spans="8:9" ht="18.75" customHeight="1">
      <c r="H3" s="188" t="s">
        <v>244</v>
      </c>
      <c r="I3" s="188"/>
    </row>
    <row r="4" spans="8:9" ht="18.75" customHeight="1">
      <c r="H4" s="188" t="s">
        <v>245</v>
      </c>
      <c r="I4" s="188"/>
    </row>
    <row r="5" spans="8:9" ht="18.75" customHeight="1">
      <c r="H5" s="188" t="s">
        <v>284</v>
      </c>
      <c r="I5" s="188"/>
    </row>
    <row r="6" spans="1:2" ht="18.75">
      <c r="A6" s="2"/>
      <c r="B6" s="2"/>
    </row>
    <row r="7" spans="1:2" ht="18.75">
      <c r="A7" s="2"/>
      <c r="B7" s="2"/>
    </row>
    <row r="8" spans="1:9" ht="90.75" customHeight="1">
      <c r="A8" s="190" t="s">
        <v>246</v>
      </c>
      <c r="B8" s="190"/>
      <c r="C8" s="190"/>
      <c r="D8" s="190"/>
      <c r="E8" s="190"/>
      <c r="F8" s="190"/>
      <c r="G8" s="190"/>
      <c r="H8" s="190"/>
      <c r="I8" s="3"/>
    </row>
    <row r="9" spans="1:9" ht="18.75">
      <c r="A9" s="4"/>
      <c r="B9" s="4"/>
      <c r="I9" s="2" t="s">
        <v>247</v>
      </c>
    </row>
    <row r="10" spans="1:9" ht="194.25" customHeight="1">
      <c r="A10" s="5" t="s">
        <v>6</v>
      </c>
      <c r="B10" s="5" t="s">
        <v>7</v>
      </c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5" t="s">
        <v>13</v>
      </c>
      <c r="I10" s="5" t="s">
        <v>14</v>
      </c>
    </row>
    <row r="11" spans="1:9" ht="18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</row>
    <row r="12" spans="1:9" ht="27.75" customHeight="1">
      <c r="A12" s="144" t="s">
        <v>25</v>
      </c>
      <c r="B12" s="144"/>
      <c r="C12" s="144"/>
      <c r="D12" s="144"/>
      <c r="E12" s="144"/>
      <c r="F12" s="144"/>
      <c r="G12" s="93">
        <f aca="true" t="shared" si="0" ref="G12:G19">H12+I12</f>
        <v>38370328.68</v>
      </c>
      <c r="H12" s="93">
        <f>H13+H59+H69+H112+H155+H198+H209+H224+H255+H262</f>
        <v>37818140.65</v>
      </c>
      <c r="I12" s="93">
        <f>I13+I59+I69+I112+I155+I198+I209+I224+I255+I262</f>
        <v>552188.03</v>
      </c>
    </row>
    <row r="13" spans="1:9" ht="27" customHeight="1">
      <c r="A13" s="145" t="s">
        <v>26</v>
      </c>
      <c r="B13" s="144">
        <v>650</v>
      </c>
      <c r="C13" s="146" t="s">
        <v>27</v>
      </c>
      <c r="D13" s="146" t="s">
        <v>28</v>
      </c>
      <c r="E13" s="146"/>
      <c r="F13" s="146"/>
      <c r="G13" s="93">
        <f t="shared" si="0"/>
        <v>9232080</v>
      </c>
      <c r="H13" s="93">
        <f>H14+H22+H36+H48+H41</f>
        <v>9232080</v>
      </c>
      <c r="I13" s="93">
        <f>I14+I22+I36+I48</f>
        <v>0</v>
      </c>
    </row>
    <row r="14" spans="1:9" ht="77.25" customHeight="1">
      <c r="A14" s="147" t="s">
        <v>29</v>
      </c>
      <c r="B14" s="30">
        <v>650</v>
      </c>
      <c r="C14" s="31" t="s">
        <v>27</v>
      </c>
      <c r="D14" s="31" t="s">
        <v>30</v>
      </c>
      <c r="E14" s="31" t="s">
        <v>31</v>
      </c>
      <c r="F14" s="31" t="s">
        <v>32</v>
      </c>
      <c r="G14" s="32">
        <f t="shared" si="0"/>
        <v>1357114</v>
      </c>
      <c r="H14" s="32">
        <f aca="true" t="shared" si="1" ref="H14:I17">H15</f>
        <v>1357114</v>
      </c>
      <c r="I14" s="32">
        <f t="shared" si="1"/>
        <v>0</v>
      </c>
    </row>
    <row r="15" spans="1:9" ht="96.75" customHeight="1">
      <c r="A15" s="147" t="s">
        <v>248</v>
      </c>
      <c r="B15" s="30">
        <v>650</v>
      </c>
      <c r="C15" s="31" t="s">
        <v>27</v>
      </c>
      <c r="D15" s="31" t="s">
        <v>30</v>
      </c>
      <c r="E15" s="31" t="s">
        <v>34</v>
      </c>
      <c r="F15" s="31" t="s">
        <v>32</v>
      </c>
      <c r="G15" s="32">
        <f t="shared" si="0"/>
        <v>1357114</v>
      </c>
      <c r="H15" s="32">
        <f t="shared" si="1"/>
        <v>1357114</v>
      </c>
      <c r="I15" s="32">
        <f t="shared" si="1"/>
        <v>0</v>
      </c>
    </row>
    <row r="16" spans="1:9" ht="27" customHeight="1">
      <c r="A16" s="148" t="s">
        <v>35</v>
      </c>
      <c r="B16" s="30">
        <v>650</v>
      </c>
      <c r="C16" s="31" t="s">
        <v>27</v>
      </c>
      <c r="D16" s="31" t="s">
        <v>30</v>
      </c>
      <c r="E16" s="31" t="s">
        <v>36</v>
      </c>
      <c r="F16" s="31" t="s">
        <v>32</v>
      </c>
      <c r="G16" s="32">
        <f t="shared" si="0"/>
        <v>1357114</v>
      </c>
      <c r="H16" s="32">
        <f t="shared" si="1"/>
        <v>1357114</v>
      </c>
      <c r="I16" s="32">
        <f t="shared" si="1"/>
        <v>0</v>
      </c>
    </row>
    <row r="17" spans="1:9" ht="124.5" customHeight="1">
      <c r="A17" s="147" t="s">
        <v>37</v>
      </c>
      <c r="B17" s="30">
        <v>650</v>
      </c>
      <c r="C17" s="31" t="s">
        <v>27</v>
      </c>
      <c r="D17" s="31" t="s">
        <v>30</v>
      </c>
      <c r="E17" s="31" t="s">
        <v>36</v>
      </c>
      <c r="F17" s="31" t="s">
        <v>38</v>
      </c>
      <c r="G17" s="32">
        <f t="shared" si="0"/>
        <v>1357114</v>
      </c>
      <c r="H17" s="32">
        <f t="shared" si="1"/>
        <v>1357114</v>
      </c>
      <c r="I17" s="32">
        <f t="shared" si="1"/>
        <v>0</v>
      </c>
    </row>
    <row r="18" spans="1:9" ht="43.5" customHeight="1">
      <c r="A18" s="147" t="s">
        <v>39</v>
      </c>
      <c r="B18" s="30">
        <v>650</v>
      </c>
      <c r="C18" s="31" t="s">
        <v>27</v>
      </c>
      <c r="D18" s="31" t="s">
        <v>30</v>
      </c>
      <c r="E18" s="31" t="s">
        <v>36</v>
      </c>
      <c r="F18" s="31" t="s">
        <v>40</v>
      </c>
      <c r="G18" s="32">
        <f t="shared" si="0"/>
        <v>1357114</v>
      </c>
      <c r="H18" s="32">
        <f>H19+H21+H20</f>
        <v>1357114</v>
      </c>
      <c r="I18" s="32">
        <f>I19+I21</f>
        <v>0</v>
      </c>
    </row>
    <row r="19" spans="1:9" ht="43.5" customHeight="1">
      <c r="A19" s="147" t="s">
        <v>41</v>
      </c>
      <c r="B19" s="30">
        <v>650</v>
      </c>
      <c r="C19" s="31" t="s">
        <v>27</v>
      </c>
      <c r="D19" s="31" t="s">
        <v>30</v>
      </c>
      <c r="E19" s="31" t="s">
        <v>36</v>
      </c>
      <c r="F19" s="31" t="s">
        <v>42</v>
      </c>
      <c r="G19" s="32">
        <f t="shared" si="0"/>
        <v>1042354</v>
      </c>
      <c r="H19" s="32">
        <v>1042354</v>
      </c>
      <c r="I19" s="32">
        <v>0</v>
      </c>
    </row>
    <row r="20" spans="1:9" ht="65.25" customHeight="1">
      <c r="A20" s="147" t="s">
        <v>43</v>
      </c>
      <c r="B20" s="30">
        <v>650</v>
      </c>
      <c r="C20" s="31" t="s">
        <v>27</v>
      </c>
      <c r="D20" s="31" t="s">
        <v>30</v>
      </c>
      <c r="E20" s="31" t="s">
        <v>36</v>
      </c>
      <c r="F20" s="31" t="s">
        <v>44</v>
      </c>
      <c r="G20" s="32">
        <v>0</v>
      </c>
      <c r="H20" s="32">
        <v>0</v>
      </c>
      <c r="I20" s="32"/>
    </row>
    <row r="21" spans="1:9" ht="79.5" customHeight="1">
      <c r="A21" s="147" t="s">
        <v>45</v>
      </c>
      <c r="B21" s="30">
        <v>650</v>
      </c>
      <c r="C21" s="31" t="s">
        <v>27</v>
      </c>
      <c r="D21" s="31" t="s">
        <v>30</v>
      </c>
      <c r="E21" s="31" t="s">
        <v>36</v>
      </c>
      <c r="F21" s="31" t="s">
        <v>46</v>
      </c>
      <c r="G21" s="32">
        <f aca="true" t="shared" si="2" ref="G21:G166">H21+I21</f>
        <v>314760</v>
      </c>
      <c r="H21" s="32">
        <v>314760</v>
      </c>
      <c r="I21" s="32">
        <v>0</v>
      </c>
    </row>
    <row r="22" spans="1:9" ht="96" customHeight="1">
      <c r="A22" s="147" t="s">
        <v>47</v>
      </c>
      <c r="B22" s="30">
        <v>650</v>
      </c>
      <c r="C22" s="31" t="s">
        <v>27</v>
      </c>
      <c r="D22" s="31" t="s">
        <v>48</v>
      </c>
      <c r="E22" s="31" t="s">
        <v>31</v>
      </c>
      <c r="F22" s="31" t="s">
        <v>32</v>
      </c>
      <c r="G22" s="32">
        <f t="shared" si="2"/>
        <v>6708773</v>
      </c>
      <c r="H22" s="32">
        <f>H23</f>
        <v>6708773</v>
      </c>
      <c r="I22" s="32">
        <f>I23</f>
        <v>0</v>
      </c>
    </row>
    <row r="23" spans="1:9" ht="93.75">
      <c r="A23" s="147" t="s">
        <v>249</v>
      </c>
      <c r="B23" s="30">
        <v>650</v>
      </c>
      <c r="C23" s="31" t="s">
        <v>27</v>
      </c>
      <c r="D23" s="31" t="s">
        <v>48</v>
      </c>
      <c r="E23" s="31" t="s">
        <v>34</v>
      </c>
      <c r="F23" s="31" t="s">
        <v>32</v>
      </c>
      <c r="G23" s="32">
        <f t="shared" si="2"/>
        <v>6708773</v>
      </c>
      <c r="H23" s="32">
        <f>H24+H30</f>
        <v>6708773</v>
      </c>
      <c r="I23" s="32">
        <f>I24+I30</f>
        <v>0</v>
      </c>
    </row>
    <row r="24" spans="1:9" ht="63" customHeight="1">
      <c r="A24" s="147" t="s">
        <v>49</v>
      </c>
      <c r="B24" s="30">
        <v>650</v>
      </c>
      <c r="C24" s="31" t="s">
        <v>27</v>
      </c>
      <c r="D24" s="31" t="s">
        <v>48</v>
      </c>
      <c r="E24" s="31" t="s">
        <v>50</v>
      </c>
      <c r="F24" s="31" t="s">
        <v>32</v>
      </c>
      <c r="G24" s="32">
        <f t="shared" si="2"/>
        <v>2723773</v>
      </c>
      <c r="H24" s="32">
        <f>H25</f>
        <v>2723773</v>
      </c>
      <c r="I24" s="32">
        <f>I25</f>
        <v>0</v>
      </c>
    </row>
    <row r="25" spans="1:9" ht="118.5" customHeight="1">
      <c r="A25" s="147" t="s">
        <v>37</v>
      </c>
      <c r="B25" s="30">
        <v>650</v>
      </c>
      <c r="C25" s="31" t="s">
        <v>27</v>
      </c>
      <c r="D25" s="31" t="s">
        <v>48</v>
      </c>
      <c r="E25" s="31" t="s">
        <v>50</v>
      </c>
      <c r="F25" s="31" t="s">
        <v>38</v>
      </c>
      <c r="G25" s="32">
        <f t="shared" si="2"/>
        <v>2723773</v>
      </c>
      <c r="H25" s="32">
        <f>H26</f>
        <v>2723773</v>
      </c>
      <c r="I25" s="32">
        <f>I26</f>
        <v>0</v>
      </c>
    </row>
    <row r="26" spans="1:9" ht="42.75" customHeight="1">
      <c r="A26" s="147" t="s">
        <v>39</v>
      </c>
      <c r="B26" s="30">
        <v>650</v>
      </c>
      <c r="C26" s="31" t="s">
        <v>27</v>
      </c>
      <c r="D26" s="31" t="s">
        <v>48</v>
      </c>
      <c r="E26" s="31" t="s">
        <v>50</v>
      </c>
      <c r="F26" s="31" t="s">
        <v>40</v>
      </c>
      <c r="G26" s="32">
        <f t="shared" si="2"/>
        <v>2723773</v>
      </c>
      <c r="H26" s="32">
        <f>H27+H29+H28</f>
        <v>2723773</v>
      </c>
      <c r="I26" s="32">
        <f>I27+I29</f>
        <v>0</v>
      </c>
    </row>
    <row r="27" spans="1:9" ht="42" customHeight="1">
      <c r="A27" s="147" t="s">
        <v>41</v>
      </c>
      <c r="B27" s="30">
        <v>650</v>
      </c>
      <c r="C27" s="31" t="s">
        <v>27</v>
      </c>
      <c r="D27" s="31" t="s">
        <v>48</v>
      </c>
      <c r="E27" s="31" t="s">
        <v>50</v>
      </c>
      <c r="F27" s="31" t="s">
        <v>42</v>
      </c>
      <c r="G27" s="32">
        <f t="shared" si="2"/>
        <v>2009673</v>
      </c>
      <c r="H27" s="32">
        <v>2009673</v>
      </c>
      <c r="I27" s="32">
        <v>0</v>
      </c>
    </row>
    <row r="28" spans="1:9" ht="69" customHeight="1">
      <c r="A28" s="147" t="s">
        <v>43</v>
      </c>
      <c r="B28" s="30">
        <v>650</v>
      </c>
      <c r="C28" s="31" t="s">
        <v>27</v>
      </c>
      <c r="D28" s="31" t="s">
        <v>48</v>
      </c>
      <c r="E28" s="31" t="s">
        <v>50</v>
      </c>
      <c r="F28" s="31" t="s">
        <v>44</v>
      </c>
      <c r="G28" s="32">
        <f t="shared" si="2"/>
        <v>111000</v>
      </c>
      <c r="H28" s="32">
        <v>111000</v>
      </c>
      <c r="I28" s="32"/>
    </row>
    <row r="29" spans="1:9" ht="79.5" customHeight="1">
      <c r="A29" s="147" t="s">
        <v>45</v>
      </c>
      <c r="B29" s="30">
        <v>650</v>
      </c>
      <c r="C29" s="31" t="s">
        <v>27</v>
      </c>
      <c r="D29" s="31" t="s">
        <v>48</v>
      </c>
      <c r="E29" s="31" t="s">
        <v>50</v>
      </c>
      <c r="F29" s="31" t="s">
        <v>46</v>
      </c>
      <c r="G29" s="32">
        <f t="shared" si="2"/>
        <v>603100</v>
      </c>
      <c r="H29" s="32">
        <v>603100</v>
      </c>
      <c r="I29" s="32">
        <v>0</v>
      </c>
    </row>
    <row r="30" spans="1:9" ht="65.25" customHeight="1">
      <c r="A30" s="147" t="s">
        <v>51</v>
      </c>
      <c r="B30" s="30">
        <v>650</v>
      </c>
      <c r="C30" s="31" t="s">
        <v>27</v>
      </c>
      <c r="D30" s="31" t="s">
        <v>48</v>
      </c>
      <c r="E30" s="31" t="s">
        <v>52</v>
      </c>
      <c r="F30" s="31" t="s">
        <v>32</v>
      </c>
      <c r="G30" s="32">
        <f t="shared" si="2"/>
        <v>3985000</v>
      </c>
      <c r="H30" s="32">
        <f>H31</f>
        <v>3985000</v>
      </c>
      <c r="I30" s="32">
        <f>I31</f>
        <v>0</v>
      </c>
    </row>
    <row r="31" spans="1:9" ht="121.5" customHeight="1">
      <c r="A31" s="147" t="s">
        <v>37</v>
      </c>
      <c r="B31" s="30">
        <v>650</v>
      </c>
      <c r="C31" s="31" t="s">
        <v>27</v>
      </c>
      <c r="D31" s="31" t="s">
        <v>48</v>
      </c>
      <c r="E31" s="31" t="s">
        <v>52</v>
      </c>
      <c r="F31" s="31" t="s">
        <v>38</v>
      </c>
      <c r="G31" s="32">
        <f t="shared" si="2"/>
        <v>3985000</v>
      </c>
      <c r="H31" s="32">
        <f>H32</f>
        <v>3985000</v>
      </c>
      <c r="I31" s="32">
        <f>I32</f>
        <v>0</v>
      </c>
    </row>
    <row r="32" spans="1:9" ht="59.25" customHeight="1">
      <c r="A32" s="147" t="s">
        <v>39</v>
      </c>
      <c r="B32" s="30">
        <v>650</v>
      </c>
      <c r="C32" s="31" t="s">
        <v>27</v>
      </c>
      <c r="D32" s="31" t="s">
        <v>48</v>
      </c>
      <c r="E32" s="31" t="s">
        <v>52</v>
      </c>
      <c r="F32" s="31" t="s">
        <v>40</v>
      </c>
      <c r="G32" s="32">
        <f t="shared" si="2"/>
        <v>3985000</v>
      </c>
      <c r="H32" s="32">
        <f>H33+H35+H34</f>
        <v>3985000</v>
      </c>
      <c r="I32" s="32">
        <f>I33+I35</f>
        <v>0</v>
      </c>
    </row>
    <row r="33" spans="1:9" ht="48" customHeight="1">
      <c r="A33" s="147" t="s">
        <v>41</v>
      </c>
      <c r="B33" s="30">
        <v>650</v>
      </c>
      <c r="C33" s="31" t="s">
        <v>27</v>
      </c>
      <c r="D33" s="31" t="s">
        <v>48</v>
      </c>
      <c r="E33" s="31" t="s">
        <v>52</v>
      </c>
      <c r="F33" s="31" t="s">
        <v>42</v>
      </c>
      <c r="G33" s="32">
        <f t="shared" si="2"/>
        <v>2963725</v>
      </c>
      <c r="H33" s="32">
        <v>2963725</v>
      </c>
      <c r="I33" s="32"/>
    </row>
    <row r="34" spans="1:9" ht="68.25" customHeight="1">
      <c r="A34" s="147" t="s">
        <v>43</v>
      </c>
      <c r="B34" s="30">
        <v>650</v>
      </c>
      <c r="C34" s="31" t="s">
        <v>27</v>
      </c>
      <c r="D34" s="31" t="s">
        <v>48</v>
      </c>
      <c r="E34" s="31" t="s">
        <v>52</v>
      </c>
      <c r="F34" s="31" t="s">
        <v>44</v>
      </c>
      <c r="G34" s="32">
        <f t="shared" si="2"/>
        <v>121275</v>
      </c>
      <c r="H34" s="32">
        <v>121275</v>
      </c>
      <c r="I34" s="32"/>
    </row>
    <row r="35" spans="1:10" ht="81.75" customHeight="1">
      <c r="A35" s="147" t="s">
        <v>45</v>
      </c>
      <c r="B35" s="30">
        <v>650</v>
      </c>
      <c r="C35" s="31" t="s">
        <v>27</v>
      </c>
      <c r="D35" s="31" t="s">
        <v>48</v>
      </c>
      <c r="E35" s="31" t="s">
        <v>52</v>
      </c>
      <c r="F35" s="31" t="s">
        <v>46</v>
      </c>
      <c r="G35" s="32">
        <f t="shared" si="2"/>
        <v>900000</v>
      </c>
      <c r="H35" s="32">
        <v>900000</v>
      </c>
      <c r="I35" s="32">
        <v>0</v>
      </c>
      <c r="J35" s="15"/>
    </row>
    <row r="36" spans="1:10" ht="81" customHeight="1">
      <c r="A36" s="147" t="s">
        <v>53</v>
      </c>
      <c r="B36" s="30">
        <v>650</v>
      </c>
      <c r="C36" s="31" t="s">
        <v>27</v>
      </c>
      <c r="D36" s="31" t="s">
        <v>54</v>
      </c>
      <c r="E36" s="31" t="s">
        <v>55</v>
      </c>
      <c r="F36" s="31" t="s">
        <v>32</v>
      </c>
      <c r="G36" s="32">
        <f t="shared" si="2"/>
        <v>16793</v>
      </c>
      <c r="H36" s="32">
        <f>H37</f>
        <v>16793</v>
      </c>
      <c r="I36" s="32">
        <f>I37</f>
        <v>0</v>
      </c>
      <c r="J36" s="1">
        <v>13.9</v>
      </c>
    </row>
    <row r="37" spans="1:9" ht="18.75">
      <c r="A37" s="148" t="s">
        <v>56</v>
      </c>
      <c r="B37" s="30">
        <v>650</v>
      </c>
      <c r="C37" s="31" t="s">
        <v>27</v>
      </c>
      <c r="D37" s="31" t="s">
        <v>54</v>
      </c>
      <c r="E37" s="31" t="s">
        <v>57</v>
      </c>
      <c r="F37" s="31" t="s">
        <v>32</v>
      </c>
      <c r="G37" s="32">
        <f t="shared" si="2"/>
        <v>16793</v>
      </c>
      <c r="H37" s="32">
        <f>H38</f>
        <v>16793</v>
      </c>
      <c r="I37" s="32">
        <f>I38</f>
        <v>0</v>
      </c>
    </row>
    <row r="38" spans="1:9" ht="112.5" customHeight="1">
      <c r="A38" s="147" t="s">
        <v>58</v>
      </c>
      <c r="B38" s="30">
        <v>650</v>
      </c>
      <c r="C38" s="31" t="s">
        <v>27</v>
      </c>
      <c r="D38" s="31" t="s">
        <v>54</v>
      </c>
      <c r="E38" s="31" t="s">
        <v>59</v>
      </c>
      <c r="F38" s="31" t="s">
        <v>32</v>
      </c>
      <c r="G38" s="32">
        <f t="shared" si="2"/>
        <v>16793</v>
      </c>
      <c r="H38" s="32">
        <v>16793</v>
      </c>
      <c r="I38" s="32">
        <f>I39</f>
        <v>0</v>
      </c>
    </row>
    <row r="39" spans="1:9" ht="36" customHeight="1">
      <c r="A39" s="147" t="s">
        <v>60</v>
      </c>
      <c r="B39" s="30">
        <v>650</v>
      </c>
      <c r="C39" s="31" t="s">
        <v>27</v>
      </c>
      <c r="D39" s="31" t="s">
        <v>54</v>
      </c>
      <c r="E39" s="31" t="s">
        <v>59</v>
      </c>
      <c r="F39" s="31" t="s">
        <v>61</v>
      </c>
      <c r="G39" s="32">
        <f t="shared" si="2"/>
        <v>29366</v>
      </c>
      <c r="H39" s="32">
        <f>H40</f>
        <v>29366</v>
      </c>
      <c r="I39" s="32">
        <f>I40</f>
        <v>0</v>
      </c>
    </row>
    <row r="40" spans="1:9" ht="36" customHeight="1">
      <c r="A40" s="147" t="s">
        <v>62</v>
      </c>
      <c r="B40" s="30">
        <v>650</v>
      </c>
      <c r="C40" s="31" t="s">
        <v>27</v>
      </c>
      <c r="D40" s="31" t="s">
        <v>54</v>
      </c>
      <c r="E40" s="31" t="s">
        <v>59</v>
      </c>
      <c r="F40" s="31" t="s">
        <v>63</v>
      </c>
      <c r="G40" s="32">
        <f t="shared" si="2"/>
        <v>29366</v>
      </c>
      <c r="H40" s="32">
        <v>29366</v>
      </c>
      <c r="I40" s="32">
        <v>0</v>
      </c>
    </row>
    <row r="41" spans="1:11" ht="36" customHeight="1" hidden="1">
      <c r="A41" s="147" t="s">
        <v>64</v>
      </c>
      <c r="B41" s="30">
        <v>650</v>
      </c>
      <c r="C41" s="31" t="s">
        <v>27</v>
      </c>
      <c r="D41" s="31" t="s">
        <v>65</v>
      </c>
      <c r="E41" s="31" t="s">
        <v>55</v>
      </c>
      <c r="F41" s="31" t="s">
        <v>32</v>
      </c>
      <c r="G41" s="32">
        <f t="shared" si="2"/>
        <v>0</v>
      </c>
      <c r="H41" s="32">
        <f>H42</f>
        <v>0</v>
      </c>
      <c r="I41" s="32">
        <f>I42</f>
        <v>0</v>
      </c>
      <c r="K41" s="42"/>
    </row>
    <row r="42" spans="1:11" ht="36" customHeight="1" hidden="1">
      <c r="A42" s="148" t="s">
        <v>56</v>
      </c>
      <c r="B42" s="30">
        <v>650</v>
      </c>
      <c r="C42" s="31" t="s">
        <v>27</v>
      </c>
      <c r="D42" s="31" t="s">
        <v>65</v>
      </c>
      <c r="E42" s="31" t="s">
        <v>57</v>
      </c>
      <c r="F42" s="31" t="s">
        <v>32</v>
      </c>
      <c r="G42" s="32">
        <f t="shared" si="2"/>
        <v>0</v>
      </c>
      <c r="H42" s="32">
        <f>H43</f>
        <v>0</v>
      </c>
      <c r="I42" s="32">
        <f>I43</f>
        <v>0</v>
      </c>
      <c r="K42" s="42"/>
    </row>
    <row r="43" spans="1:11" ht="36" customHeight="1" hidden="1">
      <c r="A43" s="147" t="s">
        <v>64</v>
      </c>
      <c r="B43" s="30">
        <v>650</v>
      </c>
      <c r="C43" s="31" t="s">
        <v>27</v>
      </c>
      <c r="D43" s="31" t="s">
        <v>65</v>
      </c>
      <c r="E43" s="31" t="s">
        <v>66</v>
      </c>
      <c r="F43" s="31" t="s">
        <v>32</v>
      </c>
      <c r="G43" s="32">
        <f t="shared" si="2"/>
        <v>0</v>
      </c>
      <c r="H43" s="32">
        <f>H45</f>
        <v>0</v>
      </c>
      <c r="I43" s="32">
        <f>I45</f>
        <v>0</v>
      </c>
      <c r="K43" s="42"/>
    </row>
    <row r="44" spans="1:11" ht="36" customHeight="1" hidden="1">
      <c r="A44" s="147" t="s">
        <v>67</v>
      </c>
      <c r="B44" s="30">
        <v>650</v>
      </c>
      <c r="C44" s="31" t="s">
        <v>27</v>
      </c>
      <c r="D44" s="31" t="s">
        <v>65</v>
      </c>
      <c r="E44" s="31" t="s">
        <v>66</v>
      </c>
      <c r="F44" s="31" t="s">
        <v>68</v>
      </c>
      <c r="G44" s="32">
        <f t="shared" si="2"/>
        <v>0</v>
      </c>
      <c r="H44" s="32">
        <f>H45</f>
        <v>0</v>
      </c>
      <c r="I44" s="32"/>
      <c r="K44" s="42"/>
    </row>
    <row r="45" spans="1:11" ht="36" customHeight="1" hidden="1">
      <c r="A45" s="147" t="s">
        <v>69</v>
      </c>
      <c r="B45" s="30">
        <v>650</v>
      </c>
      <c r="C45" s="31" t="s">
        <v>27</v>
      </c>
      <c r="D45" s="31" t="s">
        <v>65</v>
      </c>
      <c r="E45" s="31" t="s">
        <v>66</v>
      </c>
      <c r="F45" s="31" t="s">
        <v>70</v>
      </c>
      <c r="G45" s="32">
        <f t="shared" si="2"/>
        <v>0</v>
      </c>
      <c r="H45" s="32">
        <f>H46</f>
        <v>0</v>
      </c>
      <c r="I45" s="32">
        <f>I46</f>
        <v>0</v>
      </c>
      <c r="K45" s="42"/>
    </row>
    <row r="46" spans="1:11" ht="36" customHeight="1" hidden="1">
      <c r="A46" s="147" t="s">
        <v>71</v>
      </c>
      <c r="B46" s="30">
        <v>650</v>
      </c>
      <c r="C46" s="31" t="s">
        <v>27</v>
      </c>
      <c r="D46" s="31" t="s">
        <v>65</v>
      </c>
      <c r="E46" s="31" t="s">
        <v>66</v>
      </c>
      <c r="F46" s="31" t="s">
        <v>32</v>
      </c>
      <c r="G46" s="32">
        <f t="shared" si="2"/>
        <v>0</v>
      </c>
      <c r="H46" s="32">
        <v>0</v>
      </c>
      <c r="I46" s="32">
        <v>0</v>
      </c>
      <c r="K46" s="42"/>
    </row>
    <row r="47" spans="1:11" ht="36" customHeight="1" hidden="1">
      <c r="A47" s="147" t="s">
        <v>69</v>
      </c>
      <c r="B47" s="30">
        <v>650</v>
      </c>
      <c r="C47" s="31" t="s">
        <v>27</v>
      </c>
      <c r="D47" s="31" t="s">
        <v>65</v>
      </c>
      <c r="E47" s="31" t="s">
        <v>66</v>
      </c>
      <c r="F47" s="31" t="s">
        <v>70</v>
      </c>
      <c r="G47" s="32">
        <f t="shared" si="2"/>
        <v>0</v>
      </c>
      <c r="H47" s="32">
        <v>0</v>
      </c>
      <c r="I47" s="32"/>
      <c r="K47" s="42"/>
    </row>
    <row r="48" spans="1:19" ht="36" customHeight="1">
      <c r="A48" s="147" t="s">
        <v>72</v>
      </c>
      <c r="B48" s="77">
        <v>650</v>
      </c>
      <c r="C48" s="78" t="s">
        <v>27</v>
      </c>
      <c r="D48" s="77">
        <v>13</v>
      </c>
      <c r="E48" s="149" t="s">
        <v>34</v>
      </c>
      <c r="F48" s="149" t="s">
        <v>32</v>
      </c>
      <c r="G48" s="32">
        <f t="shared" si="2"/>
        <v>1149400</v>
      </c>
      <c r="H48" s="32">
        <f>H49</f>
        <v>1149400</v>
      </c>
      <c r="I48" s="32">
        <f>I49</f>
        <v>0</v>
      </c>
      <c r="N48" s="50"/>
      <c r="O48" s="50"/>
      <c r="P48" s="50"/>
      <c r="Q48" s="50"/>
      <c r="R48" s="50"/>
      <c r="S48" s="50"/>
    </row>
    <row r="49" spans="1:19" ht="93.75">
      <c r="A49" s="147" t="s">
        <v>250</v>
      </c>
      <c r="B49" s="77">
        <v>650</v>
      </c>
      <c r="C49" s="78" t="s">
        <v>27</v>
      </c>
      <c r="D49" s="77">
        <v>13</v>
      </c>
      <c r="E49" s="149" t="s">
        <v>34</v>
      </c>
      <c r="F49" s="149" t="s">
        <v>32</v>
      </c>
      <c r="G49" s="32">
        <f t="shared" si="2"/>
        <v>1149400</v>
      </c>
      <c r="H49" s="32">
        <f>H50</f>
        <v>1149400</v>
      </c>
      <c r="I49" s="32">
        <f>I50</f>
        <v>0</v>
      </c>
      <c r="N49" s="54"/>
      <c r="O49" s="55"/>
      <c r="P49" s="56"/>
      <c r="Q49" s="56"/>
      <c r="R49" s="56"/>
      <c r="S49" s="56"/>
    </row>
    <row r="50" spans="1:19" ht="36" customHeight="1">
      <c r="A50" s="147" t="s">
        <v>74</v>
      </c>
      <c r="B50" s="77">
        <v>650</v>
      </c>
      <c r="C50" s="78" t="s">
        <v>27</v>
      </c>
      <c r="D50" s="77">
        <v>13</v>
      </c>
      <c r="E50" s="149" t="s">
        <v>75</v>
      </c>
      <c r="F50" s="149" t="s">
        <v>32</v>
      </c>
      <c r="G50" s="32">
        <f t="shared" si="2"/>
        <v>1149400</v>
      </c>
      <c r="H50" s="32">
        <f>+H51+H54</f>
        <v>1149400</v>
      </c>
      <c r="I50" s="32">
        <f>I51+I54</f>
        <v>0</v>
      </c>
      <c r="N50" s="54"/>
      <c r="O50" s="55"/>
      <c r="P50" s="56"/>
      <c r="Q50" s="56"/>
      <c r="R50" s="56"/>
      <c r="S50" s="56"/>
    </row>
    <row r="51" spans="1:19" ht="56.25" customHeight="1">
      <c r="A51" s="147" t="s">
        <v>76</v>
      </c>
      <c r="B51" s="77">
        <v>650</v>
      </c>
      <c r="C51" s="78" t="s">
        <v>27</v>
      </c>
      <c r="D51" s="77">
        <v>13</v>
      </c>
      <c r="E51" s="149" t="s">
        <v>75</v>
      </c>
      <c r="F51" s="77">
        <v>200</v>
      </c>
      <c r="G51" s="32">
        <f t="shared" si="2"/>
        <v>1094400</v>
      </c>
      <c r="H51" s="32">
        <f>H52</f>
        <v>1094400</v>
      </c>
      <c r="I51" s="32">
        <f>I52</f>
        <v>0</v>
      </c>
      <c r="N51" s="50"/>
      <c r="O51" s="50"/>
      <c r="P51" s="50"/>
      <c r="Q51" s="50"/>
      <c r="R51" s="50"/>
      <c r="S51" s="50"/>
    </row>
    <row r="52" spans="1:9" ht="66.75" customHeight="1">
      <c r="A52" s="147" t="s">
        <v>77</v>
      </c>
      <c r="B52" s="77">
        <v>650</v>
      </c>
      <c r="C52" s="78" t="s">
        <v>27</v>
      </c>
      <c r="D52" s="77">
        <v>13</v>
      </c>
      <c r="E52" s="149" t="s">
        <v>75</v>
      </c>
      <c r="F52" s="77">
        <v>240</v>
      </c>
      <c r="G52" s="32">
        <f t="shared" si="2"/>
        <v>1094400</v>
      </c>
      <c r="H52" s="32">
        <f>H53</f>
        <v>1094400</v>
      </c>
      <c r="I52" s="32">
        <f>I53</f>
        <v>0</v>
      </c>
    </row>
    <row r="53" spans="1:9" ht="71.25" customHeight="1">
      <c r="A53" s="147" t="s">
        <v>78</v>
      </c>
      <c r="B53" s="77">
        <v>650</v>
      </c>
      <c r="C53" s="78" t="s">
        <v>27</v>
      </c>
      <c r="D53" s="77">
        <v>13</v>
      </c>
      <c r="E53" s="149" t="s">
        <v>75</v>
      </c>
      <c r="F53" s="77">
        <v>244</v>
      </c>
      <c r="G53" s="32">
        <f t="shared" si="2"/>
        <v>1094400</v>
      </c>
      <c r="H53" s="32">
        <v>1094400</v>
      </c>
      <c r="I53" s="32">
        <v>0</v>
      </c>
    </row>
    <row r="54" spans="1:9" ht="36" customHeight="1">
      <c r="A54" s="147" t="s">
        <v>67</v>
      </c>
      <c r="B54" s="77">
        <v>650</v>
      </c>
      <c r="C54" s="78" t="s">
        <v>27</v>
      </c>
      <c r="D54" s="77">
        <v>13</v>
      </c>
      <c r="E54" s="149" t="s">
        <v>75</v>
      </c>
      <c r="F54" s="77">
        <v>800</v>
      </c>
      <c r="G54" s="32">
        <f t="shared" si="2"/>
        <v>55000</v>
      </c>
      <c r="H54" s="32">
        <f>H55</f>
        <v>55000</v>
      </c>
      <c r="I54" s="32">
        <f>I55</f>
        <v>0</v>
      </c>
    </row>
    <row r="55" spans="1:9" ht="36" customHeight="1">
      <c r="A55" s="147" t="s">
        <v>79</v>
      </c>
      <c r="B55" s="77">
        <v>650</v>
      </c>
      <c r="C55" s="78" t="s">
        <v>27</v>
      </c>
      <c r="D55" s="77">
        <v>13</v>
      </c>
      <c r="E55" s="149" t="s">
        <v>75</v>
      </c>
      <c r="F55" s="77">
        <v>850</v>
      </c>
      <c r="G55" s="32">
        <f t="shared" si="2"/>
        <v>55000</v>
      </c>
      <c r="H55" s="32">
        <f>H56+H57+H58</f>
        <v>55000</v>
      </c>
      <c r="I55" s="32">
        <f>I56+I57</f>
        <v>0</v>
      </c>
    </row>
    <row r="56" spans="1:9" ht="42" customHeight="1">
      <c r="A56" s="147" t="s">
        <v>80</v>
      </c>
      <c r="B56" s="77">
        <v>650</v>
      </c>
      <c r="C56" s="78" t="s">
        <v>27</v>
      </c>
      <c r="D56" s="77">
        <v>13</v>
      </c>
      <c r="E56" s="149" t="s">
        <v>75</v>
      </c>
      <c r="F56" s="77">
        <v>851</v>
      </c>
      <c r="G56" s="32">
        <f t="shared" si="2"/>
        <v>35000</v>
      </c>
      <c r="H56" s="32">
        <v>35000</v>
      </c>
      <c r="I56" s="32">
        <v>0</v>
      </c>
    </row>
    <row r="57" spans="1:10" ht="36" customHeight="1">
      <c r="A57" s="147" t="s">
        <v>81</v>
      </c>
      <c r="B57" s="77">
        <v>650</v>
      </c>
      <c r="C57" s="78" t="s">
        <v>27</v>
      </c>
      <c r="D57" s="77">
        <v>13</v>
      </c>
      <c r="E57" s="149" t="s">
        <v>75</v>
      </c>
      <c r="F57" s="77">
        <v>852</v>
      </c>
      <c r="G57" s="32">
        <f t="shared" si="2"/>
        <v>5000</v>
      </c>
      <c r="H57" s="32">
        <v>5000</v>
      </c>
      <c r="I57" s="32">
        <v>0</v>
      </c>
      <c r="J57" s="1" t="s">
        <v>82</v>
      </c>
    </row>
    <row r="58" spans="1:9" ht="36" customHeight="1">
      <c r="A58" s="147" t="s">
        <v>83</v>
      </c>
      <c r="B58" s="77">
        <v>650</v>
      </c>
      <c r="C58" s="78" t="s">
        <v>27</v>
      </c>
      <c r="D58" s="77">
        <v>13</v>
      </c>
      <c r="E58" s="149" t="s">
        <v>75</v>
      </c>
      <c r="F58" s="77">
        <v>853</v>
      </c>
      <c r="G58" s="32">
        <f t="shared" si="2"/>
        <v>15000</v>
      </c>
      <c r="H58" s="32">
        <v>15000</v>
      </c>
      <c r="I58" s="32"/>
    </row>
    <row r="59" spans="1:9" ht="53.25" customHeight="1">
      <c r="A59" s="150" t="s">
        <v>84</v>
      </c>
      <c r="B59" s="151">
        <v>650</v>
      </c>
      <c r="C59" s="97" t="s">
        <v>30</v>
      </c>
      <c r="D59" s="97" t="s">
        <v>85</v>
      </c>
      <c r="E59" s="97" t="s">
        <v>31</v>
      </c>
      <c r="F59" s="97" t="s">
        <v>32</v>
      </c>
      <c r="G59" s="32">
        <f t="shared" si="2"/>
        <v>219000</v>
      </c>
      <c r="H59" s="93">
        <f aca="true" t="shared" si="3" ref="H59:I61">H60</f>
        <v>0</v>
      </c>
      <c r="I59" s="93">
        <f t="shared" si="3"/>
        <v>219000</v>
      </c>
    </row>
    <row r="60" spans="1:9" ht="56.25" customHeight="1">
      <c r="A60" s="148" t="s">
        <v>56</v>
      </c>
      <c r="B60" s="77">
        <v>650</v>
      </c>
      <c r="C60" s="78" t="s">
        <v>30</v>
      </c>
      <c r="D60" s="78" t="s">
        <v>85</v>
      </c>
      <c r="E60" s="77">
        <v>7000000000</v>
      </c>
      <c r="F60" s="78" t="s">
        <v>32</v>
      </c>
      <c r="G60" s="32">
        <f t="shared" si="2"/>
        <v>219000</v>
      </c>
      <c r="H60" s="32">
        <f t="shared" si="3"/>
        <v>0</v>
      </c>
      <c r="I60" s="32">
        <f t="shared" si="3"/>
        <v>219000</v>
      </c>
    </row>
    <row r="61" spans="1:9" ht="56.25" customHeight="1">
      <c r="A61" s="147" t="s">
        <v>86</v>
      </c>
      <c r="B61" s="77">
        <v>650</v>
      </c>
      <c r="C61" s="78" t="s">
        <v>30</v>
      </c>
      <c r="D61" s="78" t="s">
        <v>85</v>
      </c>
      <c r="E61" s="77">
        <v>7000051180</v>
      </c>
      <c r="F61" s="78" t="s">
        <v>32</v>
      </c>
      <c r="G61" s="32">
        <f t="shared" si="2"/>
        <v>219000</v>
      </c>
      <c r="H61" s="32">
        <f t="shared" si="3"/>
        <v>0</v>
      </c>
      <c r="I61" s="32">
        <f t="shared" si="3"/>
        <v>219000</v>
      </c>
    </row>
    <row r="62" spans="1:9" ht="112.5" customHeight="1">
      <c r="A62" s="147" t="s">
        <v>37</v>
      </c>
      <c r="B62" s="77">
        <v>650</v>
      </c>
      <c r="C62" s="78" t="s">
        <v>30</v>
      </c>
      <c r="D62" s="78" t="s">
        <v>85</v>
      </c>
      <c r="E62" s="77">
        <v>7000051180</v>
      </c>
      <c r="F62" s="77">
        <v>100</v>
      </c>
      <c r="G62" s="32">
        <f t="shared" si="2"/>
        <v>219000</v>
      </c>
      <c r="H62" s="32">
        <v>0</v>
      </c>
      <c r="I62" s="32">
        <f>I63+I66</f>
        <v>219000</v>
      </c>
    </row>
    <row r="63" spans="1:9" ht="45.75" customHeight="1">
      <c r="A63" s="147" t="s">
        <v>39</v>
      </c>
      <c r="B63" s="77">
        <v>650</v>
      </c>
      <c r="C63" s="78" t="s">
        <v>30</v>
      </c>
      <c r="D63" s="78" t="s">
        <v>85</v>
      </c>
      <c r="E63" s="77">
        <v>7000051180</v>
      </c>
      <c r="F63" s="77">
        <v>120</v>
      </c>
      <c r="G63" s="32">
        <f t="shared" si="2"/>
        <v>215400</v>
      </c>
      <c r="H63" s="32">
        <v>0</v>
      </c>
      <c r="I63" s="32">
        <f>I64+I65</f>
        <v>215400</v>
      </c>
    </row>
    <row r="64" spans="1:9" ht="45" customHeight="1">
      <c r="A64" s="147" t="s">
        <v>41</v>
      </c>
      <c r="B64" s="77">
        <v>650</v>
      </c>
      <c r="C64" s="78" t="s">
        <v>30</v>
      </c>
      <c r="D64" s="78" t="s">
        <v>85</v>
      </c>
      <c r="E64" s="77">
        <v>7000051180</v>
      </c>
      <c r="F64" s="77">
        <v>121</v>
      </c>
      <c r="G64" s="32">
        <f t="shared" si="2"/>
        <v>165400</v>
      </c>
      <c r="H64" s="32">
        <v>0</v>
      </c>
      <c r="I64" s="32">
        <v>165400</v>
      </c>
    </row>
    <row r="65" spans="1:9" ht="80.25" customHeight="1">
      <c r="A65" s="147" t="s">
        <v>45</v>
      </c>
      <c r="B65" s="77">
        <v>650</v>
      </c>
      <c r="C65" s="78" t="s">
        <v>30</v>
      </c>
      <c r="D65" s="78" t="s">
        <v>85</v>
      </c>
      <c r="E65" s="77">
        <v>7000051180</v>
      </c>
      <c r="F65" s="77">
        <v>129</v>
      </c>
      <c r="G65" s="32">
        <f t="shared" si="2"/>
        <v>50000</v>
      </c>
      <c r="H65" s="32">
        <v>0</v>
      </c>
      <c r="I65" s="32">
        <v>50000</v>
      </c>
    </row>
    <row r="66" spans="1:9" ht="57.75" customHeight="1">
      <c r="A66" s="147" t="s">
        <v>76</v>
      </c>
      <c r="B66" s="77">
        <v>650</v>
      </c>
      <c r="C66" s="78" t="s">
        <v>30</v>
      </c>
      <c r="D66" s="77" t="s">
        <v>85</v>
      </c>
      <c r="E66" s="77">
        <v>7000051180</v>
      </c>
      <c r="F66" s="77">
        <v>200</v>
      </c>
      <c r="G66" s="32">
        <f t="shared" si="2"/>
        <v>3600</v>
      </c>
      <c r="H66" s="32">
        <f>H67</f>
        <v>0</v>
      </c>
      <c r="I66" s="32">
        <f>I67</f>
        <v>3600</v>
      </c>
    </row>
    <row r="67" spans="1:9" ht="63" customHeight="1">
      <c r="A67" s="147" t="s">
        <v>77</v>
      </c>
      <c r="B67" s="77">
        <v>650</v>
      </c>
      <c r="C67" s="78" t="s">
        <v>30</v>
      </c>
      <c r="D67" s="77" t="s">
        <v>85</v>
      </c>
      <c r="E67" s="77">
        <v>7000051180</v>
      </c>
      <c r="F67" s="77">
        <v>240</v>
      </c>
      <c r="G67" s="32">
        <f t="shared" si="2"/>
        <v>3600</v>
      </c>
      <c r="H67" s="32">
        <f>H68</f>
        <v>0</v>
      </c>
      <c r="I67" s="32">
        <f>I68</f>
        <v>3600</v>
      </c>
    </row>
    <row r="68" spans="1:9" ht="69" customHeight="1">
      <c r="A68" s="147" t="s">
        <v>78</v>
      </c>
      <c r="B68" s="77">
        <v>650</v>
      </c>
      <c r="C68" s="78" t="s">
        <v>30</v>
      </c>
      <c r="D68" s="77" t="s">
        <v>85</v>
      </c>
      <c r="E68" s="77">
        <v>7000051180</v>
      </c>
      <c r="F68" s="77">
        <v>244</v>
      </c>
      <c r="G68" s="32">
        <f t="shared" si="2"/>
        <v>3600</v>
      </c>
      <c r="H68" s="32">
        <v>0</v>
      </c>
      <c r="I68" s="32">
        <v>3600</v>
      </c>
    </row>
    <row r="69" spans="1:9" ht="37.5" customHeight="1">
      <c r="A69" s="145" t="s">
        <v>87</v>
      </c>
      <c r="B69" s="144">
        <v>650</v>
      </c>
      <c r="C69" s="146" t="s">
        <v>85</v>
      </c>
      <c r="D69" s="146" t="s">
        <v>28</v>
      </c>
      <c r="E69" s="146" t="s">
        <v>31</v>
      </c>
      <c r="F69" s="146" t="s">
        <v>32</v>
      </c>
      <c r="G69" s="32">
        <f t="shared" si="2"/>
        <v>3061875</v>
      </c>
      <c r="H69" s="93">
        <f>H70+H82+H92</f>
        <v>3029875</v>
      </c>
      <c r="I69" s="93">
        <f>I70+I82+I92</f>
        <v>32000</v>
      </c>
    </row>
    <row r="70" spans="1:9" ht="37.5" customHeight="1">
      <c r="A70" s="147" t="s">
        <v>88</v>
      </c>
      <c r="B70" s="77">
        <v>650</v>
      </c>
      <c r="C70" s="78" t="s">
        <v>85</v>
      </c>
      <c r="D70" s="78" t="s">
        <v>48</v>
      </c>
      <c r="E70" s="78" t="s">
        <v>31</v>
      </c>
      <c r="F70" s="78" t="s">
        <v>32</v>
      </c>
      <c r="G70" s="32">
        <f t="shared" si="2"/>
        <v>16000</v>
      </c>
      <c r="H70" s="32">
        <f>H71</f>
        <v>0</v>
      </c>
      <c r="I70" s="32">
        <f>I71</f>
        <v>16000</v>
      </c>
    </row>
    <row r="71" spans="1:9" ht="76.5" customHeight="1">
      <c r="A71" s="152" t="s">
        <v>251</v>
      </c>
      <c r="B71" s="77">
        <v>650</v>
      </c>
      <c r="C71" s="78" t="s">
        <v>85</v>
      </c>
      <c r="D71" s="78" t="s">
        <v>48</v>
      </c>
      <c r="E71" s="78" t="s">
        <v>90</v>
      </c>
      <c r="F71" s="78" t="s">
        <v>32</v>
      </c>
      <c r="G71" s="32">
        <f t="shared" si="2"/>
        <v>16000</v>
      </c>
      <c r="H71" s="32">
        <f>H72</f>
        <v>0</v>
      </c>
      <c r="I71" s="32">
        <f>I72</f>
        <v>16000</v>
      </c>
    </row>
    <row r="72" spans="1:9" s="68" customFormat="1" ht="65.25" customHeight="1">
      <c r="A72" s="147" t="s">
        <v>91</v>
      </c>
      <c r="B72" s="77">
        <v>650</v>
      </c>
      <c r="C72" s="78" t="s">
        <v>85</v>
      </c>
      <c r="D72" s="78" t="s">
        <v>48</v>
      </c>
      <c r="E72" s="78" t="s">
        <v>90</v>
      </c>
      <c r="F72" s="78" t="s">
        <v>32</v>
      </c>
      <c r="G72" s="32">
        <f t="shared" si="2"/>
        <v>16000</v>
      </c>
      <c r="H72" s="32">
        <v>0</v>
      </c>
      <c r="I72" s="32">
        <f>I73</f>
        <v>16000</v>
      </c>
    </row>
    <row r="73" spans="1:9" s="68" customFormat="1" ht="69" customHeight="1">
      <c r="A73" s="147" t="s">
        <v>91</v>
      </c>
      <c r="B73" s="77">
        <v>650</v>
      </c>
      <c r="C73" s="78" t="s">
        <v>85</v>
      </c>
      <c r="D73" s="78" t="s">
        <v>48</v>
      </c>
      <c r="E73" s="78" t="s">
        <v>92</v>
      </c>
      <c r="F73" s="78" t="s">
        <v>32</v>
      </c>
      <c r="G73" s="32">
        <f t="shared" si="2"/>
        <v>16000</v>
      </c>
      <c r="H73" s="32">
        <f>H74</f>
        <v>0</v>
      </c>
      <c r="I73" s="32">
        <f>I74</f>
        <v>16000</v>
      </c>
    </row>
    <row r="74" spans="1:9" s="68" customFormat="1" ht="147" customHeight="1">
      <c r="A74" s="153" t="s">
        <v>252</v>
      </c>
      <c r="B74" s="77">
        <v>650</v>
      </c>
      <c r="C74" s="78" t="s">
        <v>85</v>
      </c>
      <c r="D74" s="78" t="s">
        <v>48</v>
      </c>
      <c r="E74" s="78" t="s">
        <v>94</v>
      </c>
      <c r="F74" s="78" t="s">
        <v>32</v>
      </c>
      <c r="G74" s="32">
        <f t="shared" si="2"/>
        <v>16000</v>
      </c>
      <c r="H74" s="32">
        <v>0</v>
      </c>
      <c r="I74" s="32">
        <f>I75+I79</f>
        <v>16000</v>
      </c>
    </row>
    <row r="75" spans="1:9" s="68" customFormat="1" ht="118.5" customHeight="1">
      <c r="A75" s="147" t="s">
        <v>37</v>
      </c>
      <c r="B75" s="77">
        <v>650</v>
      </c>
      <c r="C75" s="78" t="s">
        <v>85</v>
      </c>
      <c r="D75" s="78" t="s">
        <v>48</v>
      </c>
      <c r="E75" s="78" t="s">
        <v>94</v>
      </c>
      <c r="F75" s="78">
        <v>100</v>
      </c>
      <c r="G75" s="32">
        <f t="shared" si="2"/>
        <v>11223</v>
      </c>
      <c r="H75" s="32">
        <v>0</v>
      </c>
      <c r="I75" s="32">
        <f>I76</f>
        <v>11223</v>
      </c>
    </row>
    <row r="76" spans="1:9" ht="48" customHeight="1">
      <c r="A76" s="147" t="s">
        <v>39</v>
      </c>
      <c r="B76" s="77">
        <v>650</v>
      </c>
      <c r="C76" s="78" t="s">
        <v>85</v>
      </c>
      <c r="D76" s="78" t="s">
        <v>48</v>
      </c>
      <c r="E76" s="78" t="s">
        <v>94</v>
      </c>
      <c r="F76" s="78">
        <v>120</v>
      </c>
      <c r="G76" s="32">
        <f t="shared" si="2"/>
        <v>11223</v>
      </c>
      <c r="H76" s="32">
        <f>SUM(H77:H80)</f>
        <v>0</v>
      </c>
      <c r="I76" s="32">
        <f>I77+I78</f>
        <v>11223</v>
      </c>
    </row>
    <row r="77" spans="1:9" ht="50.25" customHeight="1">
      <c r="A77" s="147" t="s">
        <v>41</v>
      </c>
      <c r="B77" s="77">
        <v>650</v>
      </c>
      <c r="C77" s="78" t="s">
        <v>85</v>
      </c>
      <c r="D77" s="78" t="s">
        <v>48</v>
      </c>
      <c r="E77" s="78" t="s">
        <v>94</v>
      </c>
      <c r="F77" s="78">
        <v>121</v>
      </c>
      <c r="G77" s="32">
        <f t="shared" si="2"/>
        <v>8620</v>
      </c>
      <c r="H77" s="107">
        <v>0</v>
      </c>
      <c r="I77" s="107">
        <v>8620</v>
      </c>
    </row>
    <row r="78" spans="1:9" ht="82.5" customHeight="1">
      <c r="A78" s="147" t="s">
        <v>45</v>
      </c>
      <c r="B78" s="77">
        <v>650</v>
      </c>
      <c r="C78" s="78" t="s">
        <v>85</v>
      </c>
      <c r="D78" s="78" t="s">
        <v>48</v>
      </c>
      <c r="E78" s="78" t="s">
        <v>94</v>
      </c>
      <c r="F78" s="78">
        <v>129</v>
      </c>
      <c r="G78" s="32">
        <f t="shared" si="2"/>
        <v>2603</v>
      </c>
      <c r="H78" s="107">
        <v>0</v>
      </c>
      <c r="I78" s="107">
        <v>2603</v>
      </c>
    </row>
    <row r="79" spans="1:9" ht="58.5" customHeight="1">
      <c r="A79" s="147" t="s">
        <v>76</v>
      </c>
      <c r="B79" s="77">
        <v>650</v>
      </c>
      <c r="C79" s="78" t="s">
        <v>85</v>
      </c>
      <c r="D79" s="78" t="s">
        <v>48</v>
      </c>
      <c r="E79" s="78" t="s">
        <v>94</v>
      </c>
      <c r="F79" s="78">
        <v>200</v>
      </c>
      <c r="G79" s="32">
        <f t="shared" si="2"/>
        <v>4777</v>
      </c>
      <c r="H79" s="107">
        <v>0</v>
      </c>
      <c r="I79" s="107">
        <f>I80</f>
        <v>4777</v>
      </c>
    </row>
    <row r="80" spans="1:9" ht="60" customHeight="1">
      <c r="A80" s="147" t="s">
        <v>77</v>
      </c>
      <c r="B80" s="77">
        <v>650</v>
      </c>
      <c r="C80" s="78" t="s">
        <v>85</v>
      </c>
      <c r="D80" s="78" t="s">
        <v>48</v>
      </c>
      <c r="E80" s="78" t="s">
        <v>94</v>
      </c>
      <c r="F80" s="78">
        <v>240</v>
      </c>
      <c r="G80" s="32">
        <f t="shared" si="2"/>
        <v>4777</v>
      </c>
      <c r="H80" s="107">
        <v>0</v>
      </c>
      <c r="I80" s="107">
        <f>I81</f>
        <v>4777</v>
      </c>
    </row>
    <row r="81" spans="1:9" ht="60.75" customHeight="1">
      <c r="A81" s="147" t="s">
        <v>78</v>
      </c>
      <c r="B81" s="78">
        <v>650</v>
      </c>
      <c r="C81" s="78" t="s">
        <v>85</v>
      </c>
      <c r="D81" s="78" t="s">
        <v>48</v>
      </c>
      <c r="E81" s="78" t="s">
        <v>94</v>
      </c>
      <c r="F81" s="78">
        <v>244</v>
      </c>
      <c r="G81" s="32">
        <f t="shared" si="2"/>
        <v>4777</v>
      </c>
      <c r="H81" s="107">
        <v>0</v>
      </c>
      <c r="I81" s="107">
        <v>4777</v>
      </c>
    </row>
    <row r="82" spans="1:9" ht="80.25" customHeight="1">
      <c r="A82" s="147" t="s">
        <v>95</v>
      </c>
      <c r="B82" s="78">
        <v>650</v>
      </c>
      <c r="C82" s="78" t="s">
        <v>85</v>
      </c>
      <c r="D82" s="78" t="s">
        <v>96</v>
      </c>
      <c r="E82" s="78" t="s">
        <v>97</v>
      </c>
      <c r="F82" s="78" t="s">
        <v>32</v>
      </c>
      <c r="G82" s="32">
        <f t="shared" si="2"/>
        <v>3023015</v>
      </c>
      <c r="H82" s="107">
        <f>H83+H88</f>
        <v>3023015</v>
      </c>
      <c r="I82" s="107">
        <v>0</v>
      </c>
    </row>
    <row r="83" spans="1:9" ht="55.5" customHeight="1">
      <c r="A83" s="148" t="s">
        <v>253</v>
      </c>
      <c r="B83" s="78">
        <v>650</v>
      </c>
      <c r="C83" s="78" t="s">
        <v>85</v>
      </c>
      <c r="D83" s="78" t="s">
        <v>96</v>
      </c>
      <c r="E83" s="78">
        <v>1400000000</v>
      </c>
      <c r="F83" s="78" t="s">
        <v>32</v>
      </c>
      <c r="G83" s="32">
        <f t="shared" si="2"/>
        <v>443015</v>
      </c>
      <c r="H83" s="107">
        <f aca="true" t="shared" si="4" ref="H83:I86">H84</f>
        <v>443015</v>
      </c>
      <c r="I83" s="107">
        <f t="shared" si="4"/>
        <v>0</v>
      </c>
    </row>
    <row r="84" spans="1:9" ht="27.75" customHeight="1">
      <c r="A84" s="147" t="s">
        <v>74</v>
      </c>
      <c r="B84" s="78">
        <v>650</v>
      </c>
      <c r="C84" s="78" t="s">
        <v>85</v>
      </c>
      <c r="D84" s="78" t="s">
        <v>96</v>
      </c>
      <c r="E84" s="78">
        <v>1400099990</v>
      </c>
      <c r="F84" s="78" t="s">
        <v>32</v>
      </c>
      <c r="G84" s="32">
        <f t="shared" si="2"/>
        <v>443015</v>
      </c>
      <c r="H84" s="107">
        <f t="shared" si="4"/>
        <v>443015</v>
      </c>
      <c r="I84" s="107">
        <f t="shared" si="4"/>
        <v>0</v>
      </c>
    </row>
    <row r="85" spans="1:9" ht="56.25" customHeight="1">
      <c r="A85" s="147" t="s">
        <v>76</v>
      </c>
      <c r="B85" s="78">
        <v>650</v>
      </c>
      <c r="C85" s="78" t="s">
        <v>85</v>
      </c>
      <c r="D85" s="78" t="s">
        <v>96</v>
      </c>
      <c r="E85" s="78">
        <v>1400099990</v>
      </c>
      <c r="F85" s="78">
        <v>200</v>
      </c>
      <c r="G85" s="32">
        <f t="shared" si="2"/>
        <v>443015</v>
      </c>
      <c r="H85" s="107">
        <f t="shared" si="4"/>
        <v>443015</v>
      </c>
      <c r="I85" s="107">
        <f t="shared" si="4"/>
        <v>0</v>
      </c>
    </row>
    <row r="86" spans="1:9" ht="57.75" customHeight="1">
      <c r="A86" s="147" t="s">
        <v>77</v>
      </c>
      <c r="B86" s="78">
        <v>650</v>
      </c>
      <c r="C86" s="78" t="s">
        <v>85</v>
      </c>
      <c r="D86" s="78" t="s">
        <v>96</v>
      </c>
      <c r="E86" s="78">
        <v>1400099990</v>
      </c>
      <c r="F86" s="78">
        <v>240</v>
      </c>
      <c r="G86" s="32">
        <f t="shared" si="2"/>
        <v>443015</v>
      </c>
      <c r="H86" s="107">
        <f t="shared" si="4"/>
        <v>443015</v>
      </c>
      <c r="I86" s="107">
        <f t="shared" si="4"/>
        <v>0</v>
      </c>
    </row>
    <row r="87" spans="1:9" ht="67.5" customHeight="1">
      <c r="A87" s="147" t="s">
        <v>78</v>
      </c>
      <c r="B87" s="78">
        <v>650</v>
      </c>
      <c r="C87" s="78" t="s">
        <v>85</v>
      </c>
      <c r="D87" s="78" t="s">
        <v>96</v>
      </c>
      <c r="E87" s="78">
        <v>1400099990</v>
      </c>
      <c r="F87" s="78">
        <v>244</v>
      </c>
      <c r="G87" s="32">
        <f t="shared" si="2"/>
        <v>443015</v>
      </c>
      <c r="H87" s="107">
        <v>443015</v>
      </c>
      <c r="I87" s="107">
        <v>0</v>
      </c>
    </row>
    <row r="88" spans="1:9" ht="72.75" customHeight="1">
      <c r="A88" s="154" t="s">
        <v>254</v>
      </c>
      <c r="B88" s="78">
        <v>650</v>
      </c>
      <c r="C88" s="78" t="s">
        <v>85</v>
      </c>
      <c r="D88" s="78" t="s">
        <v>96</v>
      </c>
      <c r="E88" s="78" t="s">
        <v>255</v>
      </c>
      <c r="F88" s="78" t="s">
        <v>32</v>
      </c>
      <c r="G88" s="32">
        <f t="shared" si="2"/>
        <v>2580000</v>
      </c>
      <c r="H88" s="107">
        <f aca="true" t="shared" si="5" ref="H88:I90">H89</f>
        <v>2580000</v>
      </c>
      <c r="I88" s="107">
        <f t="shared" si="5"/>
        <v>0</v>
      </c>
    </row>
    <row r="89" spans="1:9" ht="67.5" customHeight="1">
      <c r="A89" s="154" t="s">
        <v>76</v>
      </c>
      <c r="B89" s="78">
        <v>650</v>
      </c>
      <c r="C89" s="78" t="s">
        <v>85</v>
      </c>
      <c r="D89" s="78" t="s">
        <v>96</v>
      </c>
      <c r="E89" s="78" t="s">
        <v>255</v>
      </c>
      <c r="F89" s="78" t="s">
        <v>108</v>
      </c>
      <c r="G89" s="32">
        <f t="shared" si="2"/>
        <v>2580000</v>
      </c>
      <c r="H89" s="107">
        <f t="shared" si="5"/>
        <v>2580000</v>
      </c>
      <c r="I89" s="107">
        <f t="shared" si="5"/>
        <v>0</v>
      </c>
    </row>
    <row r="90" spans="1:9" ht="67.5" customHeight="1">
      <c r="A90" s="154" t="s">
        <v>77</v>
      </c>
      <c r="B90" s="78">
        <v>650</v>
      </c>
      <c r="C90" s="78" t="s">
        <v>85</v>
      </c>
      <c r="D90" s="78" t="s">
        <v>96</v>
      </c>
      <c r="E90" s="78" t="s">
        <v>255</v>
      </c>
      <c r="F90" s="78" t="s">
        <v>109</v>
      </c>
      <c r="G90" s="32">
        <f t="shared" si="2"/>
        <v>2580000</v>
      </c>
      <c r="H90" s="107">
        <f t="shared" si="5"/>
        <v>2580000</v>
      </c>
      <c r="I90" s="107">
        <f t="shared" si="5"/>
        <v>0</v>
      </c>
    </row>
    <row r="91" spans="1:9" ht="67.5" customHeight="1">
      <c r="A91" s="155" t="s">
        <v>256</v>
      </c>
      <c r="B91" s="78">
        <v>650</v>
      </c>
      <c r="C91" s="78" t="s">
        <v>85</v>
      </c>
      <c r="D91" s="78" t="s">
        <v>96</v>
      </c>
      <c r="E91" s="78" t="s">
        <v>255</v>
      </c>
      <c r="F91" s="78" t="s">
        <v>110</v>
      </c>
      <c r="G91" s="32">
        <f t="shared" si="2"/>
        <v>2580000</v>
      </c>
      <c r="H91" s="107">
        <v>2580000</v>
      </c>
      <c r="I91" s="107">
        <v>0</v>
      </c>
    </row>
    <row r="92" spans="1:9" ht="56.25">
      <c r="A92" s="148" t="s">
        <v>111</v>
      </c>
      <c r="B92" s="31">
        <v>650</v>
      </c>
      <c r="C92" s="31" t="s">
        <v>85</v>
      </c>
      <c r="D92" s="31" t="s">
        <v>112</v>
      </c>
      <c r="E92" s="31" t="s">
        <v>31</v>
      </c>
      <c r="F92" s="31" t="s">
        <v>32</v>
      </c>
      <c r="G92" s="32">
        <f t="shared" si="2"/>
        <v>22860</v>
      </c>
      <c r="H92" s="32">
        <f>H93+H104+H108</f>
        <v>6860</v>
      </c>
      <c r="I92" s="32">
        <f>I93+I104</f>
        <v>16000</v>
      </c>
    </row>
    <row r="93" spans="1:9" ht="93.75" customHeight="1">
      <c r="A93" s="147" t="s">
        <v>257</v>
      </c>
      <c r="B93" s="77">
        <v>650</v>
      </c>
      <c r="C93" s="78" t="s">
        <v>85</v>
      </c>
      <c r="D93" s="77">
        <v>14</v>
      </c>
      <c r="E93" s="77">
        <v>1300000000</v>
      </c>
      <c r="F93" s="78" t="s">
        <v>32</v>
      </c>
      <c r="G93" s="32">
        <f t="shared" si="2"/>
        <v>16000</v>
      </c>
      <c r="H93" s="32">
        <f aca="true" t="shared" si="6" ref="H93:I95">H94</f>
        <v>0</v>
      </c>
      <c r="I93" s="32">
        <f t="shared" si="6"/>
        <v>16000</v>
      </c>
    </row>
    <row r="94" spans="1:9" ht="37.5">
      <c r="A94" s="147" t="s">
        <v>114</v>
      </c>
      <c r="B94" s="77">
        <v>650</v>
      </c>
      <c r="C94" s="78" t="s">
        <v>85</v>
      </c>
      <c r="D94" s="77">
        <v>14</v>
      </c>
      <c r="E94" s="77">
        <v>1310000000</v>
      </c>
      <c r="F94" s="78" t="s">
        <v>32</v>
      </c>
      <c r="G94" s="32">
        <f t="shared" si="2"/>
        <v>16000</v>
      </c>
      <c r="H94" s="32">
        <f t="shared" si="6"/>
        <v>0</v>
      </c>
      <c r="I94" s="32">
        <f t="shared" si="6"/>
        <v>16000</v>
      </c>
    </row>
    <row r="95" spans="1:9" ht="66" customHeight="1">
      <c r="A95" s="147" t="s">
        <v>115</v>
      </c>
      <c r="B95" s="77">
        <v>650</v>
      </c>
      <c r="C95" s="78" t="s">
        <v>85</v>
      </c>
      <c r="D95" s="77">
        <v>14</v>
      </c>
      <c r="E95" s="77">
        <v>1310100000</v>
      </c>
      <c r="F95" s="78" t="s">
        <v>32</v>
      </c>
      <c r="G95" s="32">
        <f t="shared" si="2"/>
        <v>16000</v>
      </c>
      <c r="H95" s="32">
        <f t="shared" si="6"/>
        <v>0</v>
      </c>
      <c r="I95" s="32">
        <f t="shared" si="6"/>
        <v>16000</v>
      </c>
    </row>
    <row r="96" spans="1:9" ht="45" customHeight="1">
      <c r="A96" s="147" t="s">
        <v>116</v>
      </c>
      <c r="B96" s="77">
        <v>650</v>
      </c>
      <c r="C96" s="78" t="s">
        <v>85</v>
      </c>
      <c r="D96" s="77">
        <v>14</v>
      </c>
      <c r="E96" s="77">
        <v>1310182300</v>
      </c>
      <c r="F96" s="78" t="s">
        <v>32</v>
      </c>
      <c r="G96" s="32">
        <f t="shared" si="2"/>
        <v>16000</v>
      </c>
      <c r="H96" s="32">
        <f>H97+H100</f>
        <v>0</v>
      </c>
      <c r="I96" s="32">
        <f>I97+I100</f>
        <v>16000</v>
      </c>
    </row>
    <row r="97" spans="1:9" ht="109.5" customHeight="1">
      <c r="A97" s="147" t="s">
        <v>37</v>
      </c>
      <c r="B97" s="77">
        <v>650</v>
      </c>
      <c r="C97" s="78" t="s">
        <v>85</v>
      </c>
      <c r="D97" s="77">
        <v>14</v>
      </c>
      <c r="E97" s="77">
        <v>1310182300</v>
      </c>
      <c r="F97" s="78" t="s">
        <v>38</v>
      </c>
      <c r="G97" s="32">
        <f t="shared" si="2"/>
        <v>9100</v>
      </c>
      <c r="H97" s="32">
        <f>H98</f>
        <v>0</v>
      </c>
      <c r="I97" s="32">
        <f>I98</f>
        <v>9100</v>
      </c>
    </row>
    <row r="98" spans="1:9" ht="45" customHeight="1">
      <c r="A98" s="147" t="s">
        <v>39</v>
      </c>
      <c r="B98" s="77">
        <v>650</v>
      </c>
      <c r="C98" s="78" t="s">
        <v>85</v>
      </c>
      <c r="D98" s="77">
        <v>14</v>
      </c>
      <c r="E98" s="77">
        <v>1310182300</v>
      </c>
      <c r="F98" s="78" t="s">
        <v>40</v>
      </c>
      <c r="G98" s="32">
        <f t="shared" si="2"/>
        <v>9100</v>
      </c>
      <c r="H98" s="32">
        <f>H99</f>
        <v>0</v>
      </c>
      <c r="I98" s="32">
        <f>I99</f>
        <v>9100</v>
      </c>
    </row>
    <row r="99" spans="1:9" ht="111" customHeight="1">
      <c r="A99" s="147" t="s">
        <v>117</v>
      </c>
      <c r="B99" s="77">
        <v>650</v>
      </c>
      <c r="C99" s="78" t="s">
        <v>85</v>
      </c>
      <c r="D99" s="77">
        <v>14</v>
      </c>
      <c r="E99" s="77">
        <v>1310182300</v>
      </c>
      <c r="F99" s="78" t="s">
        <v>118</v>
      </c>
      <c r="G99" s="32">
        <f t="shared" si="2"/>
        <v>9100</v>
      </c>
      <c r="H99" s="32">
        <v>0</v>
      </c>
      <c r="I99" s="32">
        <v>9100</v>
      </c>
    </row>
    <row r="100" spans="1:9" ht="77.25" customHeight="1">
      <c r="A100" s="147" t="s">
        <v>76</v>
      </c>
      <c r="B100" s="77">
        <v>650</v>
      </c>
      <c r="C100" s="78" t="s">
        <v>85</v>
      </c>
      <c r="D100" s="77">
        <v>14</v>
      </c>
      <c r="E100" s="77">
        <v>1310182300</v>
      </c>
      <c r="F100" s="78">
        <v>200</v>
      </c>
      <c r="G100" s="32">
        <f t="shared" si="2"/>
        <v>6900</v>
      </c>
      <c r="H100" s="32">
        <f>H101</f>
        <v>0</v>
      </c>
      <c r="I100" s="32">
        <f>I101</f>
        <v>6900</v>
      </c>
    </row>
    <row r="101" spans="1:9" ht="63" customHeight="1">
      <c r="A101" s="147" t="s">
        <v>77</v>
      </c>
      <c r="B101" s="77">
        <v>650</v>
      </c>
      <c r="C101" s="78" t="s">
        <v>85</v>
      </c>
      <c r="D101" s="77">
        <v>14</v>
      </c>
      <c r="E101" s="77">
        <v>1310182300</v>
      </c>
      <c r="F101" s="78">
        <v>240</v>
      </c>
      <c r="G101" s="32">
        <f t="shared" si="2"/>
        <v>6900</v>
      </c>
      <c r="H101" s="32">
        <f>H102</f>
        <v>0</v>
      </c>
      <c r="I101" s="32">
        <f>I102</f>
        <v>6900</v>
      </c>
    </row>
    <row r="102" spans="1:9" ht="62.25" customHeight="1">
      <c r="A102" s="147" t="s">
        <v>78</v>
      </c>
      <c r="B102" s="77">
        <v>650</v>
      </c>
      <c r="C102" s="78" t="s">
        <v>85</v>
      </c>
      <c r="D102" s="77">
        <v>14</v>
      </c>
      <c r="E102" s="156">
        <v>1310182300</v>
      </c>
      <c r="F102" s="78">
        <v>244</v>
      </c>
      <c r="G102" s="32">
        <f t="shared" si="2"/>
        <v>6900</v>
      </c>
      <c r="H102" s="32">
        <v>0</v>
      </c>
      <c r="I102" s="32">
        <v>6900</v>
      </c>
    </row>
    <row r="103" spans="1:9" ht="159.75" customHeight="1">
      <c r="A103" s="147" t="s">
        <v>258</v>
      </c>
      <c r="B103" s="77">
        <v>650</v>
      </c>
      <c r="C103" s="78" t="s">
        <v>85</v>
      </c>
      <c r="D103" s="77">
        <v>14</v>
      </c>
      <c r="E103" s="156">
        <v>130000000</v>
      </c>
      <c r="F103" s="78" t="s">
        <v>32</v>
      </c>
      <c r="G103" s="32">
        <f t="shared" si="2"/>
        <v>6860</v>
      </c>
      <c r="H103" s="32">
        <f>H104</f>
        <v>6860</v>
      </c>
      <c r="I103" s="32"/>
    </row>
    <row r="104" spans="1:9" ht="70.5" customHeight="1">
      <c r="A104" s="147" t="s">
        <v>120</v>
      </c>
      <c r="B104" s="77">
        <v>650</v>
      </c>
      <c r="C104" s="78" t="s">
        <v>85</v>
      </c>
      <c r="D104" s="77">
        <v>14</v>
      </c>
      <c r="E104" s="77" t="s">
        <v>121</v>
      </c>
      <c r="F104" s="78" t="s">
        <v>32</v>
      </c>
      <c r="G104" s="32">
        <f t="shared" si="2"/>
        <v>6860</v>
      </c>
      <c r="H104" s="32">
        <f>H105</f>
        <v>6860</v>
      </c>
      <c r="I104" s="32">
        <f>I105</f>
        <v>0</v>
      </c>
    </row>
    <row r="105" spans="1:9" ht="60.75" customHeight="1">
      <c r="A105" s="147" t="s">
        <v>37</v>
      </c>
      <c r="B105" s="77">
        <v>650</v>
      </c>
      <c r="C105" s="78" t="s">
        <v>85</v>
      </c>
      <c r="D105" s="77">
        <v>14</v>
      </c>
      <c r="E105" s="77" t="s">
        <v>121</v>
      </c>
      <c r="F105" s="78" t="s">
        <v>38</v>
      </c>
      <c r="G105" s="32">
        <f t="shared" si="2"/>
        <v>6860</v>
      </c>
      <c r="H105" s="32">
        <f>H106</f>
        <v>6860</v>
      </c>
      <c r="I105" s="32">
        <f>I106</f>
        <v>0</v>
      </c>
    </row>
    <row r="106" spans="1:9" ht="60.75" customHeight="1">
      <c r="A106" s="147" t="s">
        <v>39</v>
      </c>
      <c r="B106" s="77">
        <v>650</v>
      </c>
      <c r="C106" s="78" t="s">
        <v>85</v>
      </c>
      <c r="D106" s="77">
        <v>14</v>
      </c>
      <c r="E106" s="77" t="s">
        <v>121</v>
      </c>
      <c r="F106" s="77">
        <v>120</v>
      </c>
      <c r="G106" s="32">
        <f t="shared" si="2"/>
        <v>6860</v>
      </c>
      <c r="H106" s="32">
        <f>H107</f>
        <v>6860</v>
      </c>
      <c r="I106" s="32">
        <f>I107</f>
        <v>0</v>
      </c>
    </row>
    <row r="107" spans="1:9" ht="65.25" customHeight="1">
      <c r="A107" s="147" t="s">
        <v>117</v>
      </c>
      <c r="B107" s="77">
        <v>650</v>
      </c>
      <c r="C107" s="78" t="s">
        <v>85</v>
      </c>
      <c r="D107" s="77">
        <v>14</v>
      </c>
      <c r="E107" s="77" t="s">
        <v>121</v>
      </c>
      <c r="F107" s="77">
        <v>123</v>
      </c>
      <c r="G107" s="32">
        <f t="shared" si="2"/>
        <v>6860</v>
      </c>
      <c r="H107" s="107">
        <v>6860</v>
      </c>
      <c r="I107" s="107">
        <v>0</v>
      </c>
    </row>
    <row r="108" spans="1:9" ht="281.25" hidden="1">
      <c r="A108" s="148" t="s">
        <v>122</v>
      </c>
      <c r="B108" s="31">
        <v>650</v>
      </c>
      <c r="C108" s="31" t="s">
        <v>85</v>
      </c>
      <c r="D108" s="31" t="s">
        <v>112</v>
      </c>
      <c r="E108" s="31" t="s">
        <v>123</v>
      </c>
      <c r="F108" s="31" t="s">
        <v>32</v>
      </c>
      <c r="G108" s="32">
        <f t="shared" si="2"/>
        <v>0</v>
      </c>
      <c r="H108" s="32">
        <f aca="true" t="shared" si="7" ref="H108:I110">H109</f>
        <v>0</v>
      </c>
      <c r="I108" s="32">
        <f t="shared" si="7"/>
        <v>0</v>
      </c>
    </row>
    <row r="109" spans="1:9" ht="56.25" hidden="1">
      <c r="A109" s="147" t="s">
        <v>76</v>
      </c>
      <c r="B109" s="31" t="s">
        <v>100</v>
      </c>
      <c r="C109" s="31" t="s">
        <v>85</v>
      </c>
      <c r="D109" s="31" t="s">
        <v>112</v>
      </c>
      <c r="E109" s="31" t="s">
        <v>123</v>
      </c>
      <c r="F109" s="31" t="s">
        <v>108</v>
      </c>
      <c r="G109" s="32">
        <f t="shared" si="2"/>
        <v>0</v>
      </c>
      <c r="H109" s="107">
        <f t="shared" si="7"/>
        <v>0</v>
      </c>
      <c r="I109" s="107">
        <f t="shared" si="7"/>
        <v>0</v>
      </c>
    </row>
    <row r="110" spans="1:9" ht="56.25" hidden="1">
      <c r="A110" s="147" t="s">
        <v>77</v>
      </c>
      <c r="B110" s="31" t="s">
        <v>100</v>
      </c>
      <c r="C110" s="31" t="s">
        <v>85</v>
      </c>
      <c r="D110" s="31" t="s">
        <v>112</v>
      </c>
      <c r="E110" s="31" t="s">
        <v>123</v>
      </c>
      <c r="F110" s="31" t="s">
        <v>109</v>
      </c>
      <c r="G110" s="32">
        <f t="shared" si="2"/>
        <v>0</v>
      </c>
      <c r="H110" s="107">
        <f t="shared" si="7"/>
        <v>0</v>
      </c>
      <c r="I110" s="107">
        <f t="shared" si="7"/>
        <v>0</v>
      </c>
    </row>
    <row r="111" spans="1:9" ht="56.25" hidden="1">
      <c r="A111" s="147" t="s">
        <v>78</v>
      </c>
      <c r="B111" s="104" t="s">
        <v>100</v>
      </c>
      <c r="C111" s="104" t="s">
        <v>85</v>
      </c>
      <c r="D111" s="104" t="s">
        <v>112</v>
      </c>
      <c r="E111" s="31" t="s">
        <v>123</v>
      </c>
      <c r="F111" s="31" t="s">
        <v>110</v>
      </c>
      <c r="G111" s="32">
        <f t="shared" si="2"/>
        <v>0</v>
      </c>
      <c r="H111" s="107">
        <v>0</v>
      </c>
      <c r="I111" s="107">
        <v>0</v>
      </c>
    </row>
    <row r="112" spans="1:9" ht="32.25" customHeight="1">
      <c r="A112" s="145" t="s">
        <v>124</v>
      </c>
      <c r="B112" s="146">
        <v>650</v>
      </c>
      <c r="C112" s="146" t="s">
        <v>48</v>
      </c>
      <c r="D112" s="146" t="s">
        <v>28</v>
      </c>
      <c r="E112" s="146" t="s">
        <v>31</v>
      </c>
      <c r="F112" s="146" t="s">
        <v>32</v>
      </c>
      <c r="G112" s="93">
        <f t="shared" si="2"/>
        <v>7324042.14</v>
      </c>
      <c r="H112" s="93">
        <f>H113+H128+H142+H149</f>
        <v>7324042.14</v>
      </c>
      <c r="I112" s="93">
        <f>+I142+I152</f>
        <v>0</v>
      </c>
    </row>
    <row r="113" spans="1:9" ht="32.25" customHeight="1" hidden="1">
      <c r="A113" s="147" t="s">
        <v>125</v>
      </c>
      <c r="B113" s="78">
        <v>650</v>
      </c>
      <c r="C113" s="78" t="s">
        <v>48</v>
      </c>
      <c r="D113" s="78" t="s">
        <v>27</v>
      </c>
      <c r="E113" s="78" t="s">
        <v>31</v>
      </c>
      <c r="F113" s="78" t="s">
        <v>32</v>
      </c>
      <c r="G113" s="32">
        <f t="shared" si="2"/>
        <v>0</v>
      </c>
      <c r="H113" s="32">
        <f>H114+H122</f>
        <v>0</v>
      </c>
      <c r="I113" s="32">
        <f>I114+I122</f>
        <v>0</v>
      </c>
    </row>
    <row r="114" spans="1:9" ht="61.5" customHeight="1" hidden="1">
      <c r="A114" s="147" t="s">
        <v>126</v>
      </c>
      <c r="B114" s="78">
        <v>650</v>
      </c>
      <c r="C114" s="78" t="s">
        <v>48</v>
      </c>
      <c r="D114" s="78" t="s">
        <v>27</v>
      </c>
      <c r="E114" s="78" t="s">
        <v>127</v>
      </c>
      <c r="F114" s="78" t="s">
        <v>32</v>
      </c>
      <c r="G114" s="32">
        <f t="shared" si="2"/>
        <v>0</v>
      </c>
      <c r="H114" s="32">
        <f aca="true" t="shared" si="8" ref="H114:I118">H115</f>
        <v>0</v>
      </c>
      <c r="I114" s="32">
        <f t="shared" si="8"/>
        <v>0</v>
      </c>
    </row>
    <row r="115" spans="1:9" ht="39.75" customHeight="1" hidden="1">
      <c r="A115" s="147" t="s">
        <v>128</v>
      </c>
      <c r="B115" s="78">
        <v>650</v>
      </c>
      <c r="C115" s="78" t="s">
        <v>48</v>
      </c>
      <c r="D115" s="78" t="s">
        <v>27</v>
      </c>
      <c r="E115" s="78" t="s">
        <v>129</v>
      </c>
      <c r="F115" s="78" t="s">
        <v>32</v>
      </c>
      <c r="G115" s="32">
        <f t="shared" si="2"/>
        <v>0</v>
      </c>
      <c r="H115" s="32">
        <f t="shared" si="8"/>
        <v>0</v>
      </c>
      <c r="I115" s="32">
        <f t="shared" si="8"/>
        <v>0</v>
      </c>
    </row>
    <row r="116" spans="1:9" ht="42" customHeight="1" hidden="1">
      <c r="A116" s="147" t="s">
        <v>130</v>
      </c>
      <c r="B116" s="78">
        <v>650</v>
      </c>
      <c r="C116" s="78" t="s">
        <v>48</v>
      </c>
      <c r="D116" s="78" t="s">
        <v>27</v>
      </c>
      <c r="E116" s="78" t="s">
        <v>131</v>
      </c>
      <c r="F116" s="78" t="s">
        <v>32</v>
      </c>
      <c r="G116" s="32">
        <f t="shared" si="2"/>
        <v>0</v>
      </c>
      <c r="H116" s="32">
        <f t="shared" si="8"/>
        <v>0</v>
      </c>
      <c r="I116" s="32">
        <f t="shared" si="8"/>
        <v>0</v>
      </c>
    </row>
    <row r="117" spans="1:9" ht="33.75" customHeight="1" hidden="1">
      <c r="A117" s="147" t="s">
        <v>74</v>
      </c>
      <c r="B117" s="78">
        <v>650</v>
      </c>
      <c r="C117" s="78" t="s">
        <v>48</v>
      </c>
      <c r="D117" s="78" t="s">
        <v>27</v>
      </c>
      <c r="E117" s="78" t="s">
        <v>132</v>
      </c>
      <c r="F117" s="78" t="s">
        <v>32</v>
      </c>
      <c r="G117" s="32">
        <f t="shared" si="2"/>
        <v>0</v>
      </c>
      <c r="H117" s="32">
        <f t="shared" si="8"/>
        <v>0</v>
      </c>
      <c r="I117" s="32">
        <f t="shared" si="8"/>
        <v>0</v>
      </c>
    </row>
    <row r="118" spans="1:9" ht="110.25" customHeight="1" hidden="1">
      <c r="A118" s="147" t="s">
        <v>37</v>
      </c>
      <c r="B118" s="78">
        <v>650</v>
      </c>
      <c r="C118" s="78" t="s">
        <v>48</v>
      </c>
      <c r="D118" s="78" t="s">
        <v>27</v>
      </c>
      <c r="E118" s="78" t="s">
        <v>132</v>
      </c>
      <c r="F118" s="78">
        <v>100</v>
      </c>
      <c r="G118" s="32">
        <f t="shared" si="2"/>
        <v>0</v>
      </c>
      <c r="H118" s="32">
        <f t="shared" si="8"/>
        <v>0</v>
      </c>
      <c r="I118" s="32">
        <f t="shared" si="8"/>
        <v>0</v>
      </c>
    </row>
    <row r="119" spans="1:9" ht="38.25" customHeight="1" hidden="1">
      <c r="A119" s="147" t="s">
        <v>39</v>
      </c>
      <c r="B119" s="78">
        <v>650</v>
      </c>
      <c r="C119" s="78" t="s">
        <v>48</v>
      </c>
      <c r="D119" s="78" t="s">
        <v>27</v>
      </c>
      <c r="E119" s="78" t="s">
        <v>132</v>
      </c>
      <c r="F119" s="78">
        <v>120</v>
      </c>
      <c r="G119" s="32">
        <f t="shared" si="2"/>
        <v>0</v>
      </c>
      <c r="H119" s="32">
        <f>H120+H121</f>
        <v>0</v>
      </c>
      <c r="I119" s="32">
        <f>I120+I121</f>
        <v>0</v>
      </c>
    </row>
    <row r="120" spans="1:9" ht="38.25" customHeight="1" hidden="1">
      <c r="A120" s="147" t="s">
        <v>41</v>
      </c>
      <c r="B120" s="78">
        <v>650</v>
      </c>
      <c r="C120" s="78" t="s">
        <v>48</v>
      </c>
      <c r="D120" s="78" t="s">
        <v>27</v>
      </c>
      <c r="E120" s="78" t="s">
        <v>132</v>
      </c>
      <c r="F120" s="78">
        <v>121</v>
      </c>
      <c r="G120" s="32">
        <f t="shared" si="2"/>
        <v>0</v>
      </c>
      <c r="H120" s="107"/>
      <c r="I120" s="107">
        <v>0</v>
      </c>
    </row>
    <row r="121" spans="1:9" ht="80.25" customHeight="1" hidden="1">
      <c r="A121" s="147" t="s">
        <v>45</v>
      </c>
      <c r="B121" s="78">
        <v>650</v>
      </c>
      <c r="C121" s="78" t="s">
        <v>48</v>
      </c>
      <c r="D121" s="78" t="s">
        <v>27</v>
      </c>
      <c r="E121" s="78" t="s">
        <v>132</v>
      </c>
      <c r="F121" s="78">
        <v>129</v>
      </c>
      <c r="G121" s="32">
        <f t="shared" si="2"/>
        <v>0</v>
      </c>
      <c r="H121" s="107"/>
      <c r="I121" s="107">
        <v>0</v>
      </c>
    </row>
    <row r="122" spans="1:9" ht="93.75" hidden="1">
      <c r="A122" s="148" t="s">
        <v>133</v>
      </c>
      <c r="B122" s="78">
        <v>650</v>
      </c>
      <c r="C122" s="78" t="s">
        <v>48</v>
      </c>
      <c r="D122" s="78" t="s">
        <v>27</v>
      </c>
      <c r="E122" s="78" t="s">
        <v>127</v>
      </c>
      <c r="F122" s="78" t="s">
        <v>32</v>
      </c>
      <c r="G122" s="32">
        <f t="shared" si="2"/>
        <v>0</v>
      </c>
      <c r="H122" s="157">
        <f aca="true" t="shared" si="9" ref="H122:I124">H123</f>
        <v>0</v>
      </c>
      <c r="I122" s="157">
        <f t="shared" si="9"/>
        <v>0</v>
      </c>
    </row>
    <row r="123" spans="1:9" ht="27" customHeight="1" hidden="1">
      <c r="A123" s="147" t="s">
        <v>74</v>
      </c>
      <c r="B123" s="78">
        <v>650</v>
      </c>
      <c r="C123" s="78" t="s">
        <v>48</v>
      </c>
      <c r="D123" s="78" t="s">
        <v>27</v>
      </c>
      <c r="E123" s="78" t="s">
        <v>134</v>
      </c>
      <c r="F123" s="78" t="s">
        <v>32</v>
      </c>
      <c r="G123" s="32">
        <f t="shared" si="2"/>
        <v>0</v>
      </c>
      <c r="H123" s="107">
        <f t="shared" si="9"/>
        <v>0</v>
      </c>
      <c r="I123" s="107">
        <f t="shared" si="9"/>
        <v>0</v>
      </c>
    </row>
    <row r="124" spans="1:9" ht="109.5" customHeight="1" hidden="1">
      <c r="A124" s="147" t="s">
        <v>37</v>
      </c>
      <c r="B124" s="78">
        <v>650</v>
      </c>
      <c r="C124" s="78" t="s">
        <v>48</v>
      </c>
      <c r="D124" s="78" t="s">
        <v>27</v>
      </c>
      <c r="E124" s="78" t="s">
        <v>134</v>
      </c>
      <c r="F124" s="78">
        <v>100</v>
      </c>
      <c r="G124" s="32">
        <f t="shared" si="2"/>
        <v>0</v>
      </c>
      <c r="H124" s="107">
        <f t="shared" si="9"/>
        <v>0</v>
      </c>
      <c r="I124" s="107">
        <f t="shared" si="9"/>
        <v>0</v>
      </c>
    </row>
    <row r="125" spans="1:9" ht="41.25" customHeight="1" hidden="1">
      <c r="A125" s="147" t="s">
        <v>39</v>
      </c>
      <c r="B125" s="78">
        <v>650</v>
      </c>
      <c r="C125" s="78" t="s">
        <v>48</v>
      </c>
      <c r="D125" s="78" t="s">
        <v>27</v>
      </c>
      <c r="E125" s="78" t="s">
        <v>134</v>
      </c>
      <c r="F125" s="78">
        <v>120</v>
      </c>
      <c r="G125" s="32">
        <f t="shared" si="2"/>
        <v>0</v>
      </c>
      <c r="H125" s="107">
        <f>H126+H127</f>
        <v>0</v>
      </c>
      <c r="I125" s="107">
        <f>I126+I127</f>
        <v>0</v>
      </c>
    </row>
    <row r="126" spans="1:9" ht="48.75" customHeight="1" hidden="1">
      <c r="A126" s="147" t="s">
        <v>41</v>
      </c>
      <c r="B126" s="104">
        <v>650</v>
      </c>
      <c r="C126" s="104" t="s">
        <v>48</v>
      </c>
      <c r="D126" s="104" t="s">
        <v>27</v>
      </c>
      <c r="E126" s="78" t="s">
        <v>134</v>
      </c>
      <c r="F126" s="104" t="s">
        <v>42</v>
      </c>
      <c r="G126" s="32">
        <f t="shared" si="2"/>
        <v>0</v>
      </c>
      <c r="H126" s="107"/>
      <c r="I126" s="107">
        <v>0</v>
      </c>
    </row>
    <row r="127" spans="1:9" ht="81" customHeight="1" hidden="1">
      <c r="A127" s="147" t="s">
        <v>45</v>
      </c>
      <c r="B127" s="104">
        <v>650</v>
      </c>
      <c r="C127" s="104" t="s">
        <v>48</v>
      </c>
      <c r="D127" s="104" t="s">
        <v>27</v>
      </c>
      <c r="E127" s="78" t="s">
        <v>134</v>
      </c>
      <c r="F127" s="104" t="s">
        <v>46</v>
      </c>
      <c r="G127" s="32">
        <f t="shared" si="2"/>
        <v>0</v>
      </c>
      <c r="H127" s="107"/>
      <c r="I127" s="107">
        <v>0</v>
      </c>
    </row>
    <row r="128" spans="1:9" ht="37.5" customHeight="1">
      <c r="A128" s="147" t="s">
        <v>135</v>
      </c>
      <c r="B128" s="78">
        <v>650</v>
      </c>
      <c r="C128" s="78" t="s">
        <v>48</v>
      </c>
      <c r="D128" s="78" t="s">
        <v>96</v>
      </c>
      <c r="E128" s="78" t="s">
        <v>31</v>
      </c>
      <c r="F128" s="78" t="s">
        <v>32</v>
      </c>
      <c r="G128" s="32">
        <f t="shared" si="2"/>
        <v>6130373.03</v>
      </c>
      <c r="H128" s="107">
        <f>H129+H134+H138</f>
        <v>6130373.03</v>
      </c>
      <c r="I128" s="107">
        <f>I129</f>
        <v>0</v>
      </c>
    </row>
    <row r="129" spans="1:9" ht="65.25" customHeight="1">
      <c r="A129" s="147" t="s">
        <v>259</v>
      </c>
      <c r="B129" s="78">
        <v>650</v>
      </c>
      <c r="C129" s="78" t="s">
        <v>48</v>
      </c>
      <c r="D129" s="78" t="s">
        <v>96</v>
      </c>
      <c r="E129" s="78" t="s">
        <v>159</v>
      </c>
      <c r="F129" s="78" t="s">
        <v>32</v>
      </c>
      <c r="G129" s="32">
        <f t="shared" si="2"/>
        <v>4141209.83</v>
      </c>
      <c r="H129" s="107">
        <f>H130</f>
        <v>4141209.83</v>
      </c>
      <c r="I129" s="107">
        <f>I130</f>
        <v>0</v>
      </c>
    </row>
    <row r="130" spans="1:9" ht="29.25" customHeight="1">
      <c r="A130" s="147" t="s">
        <v>74</v>
      </c>
      <c r="B130" s="78">
        <v>650</v>
      </c>
      <c r="C130" s="78" t="s">
        <v>48</v>
      </c>
      <c r="D130" s="78" t="s">
        <v>96</v>
      </c>
      <c r="E130" s="78" t="s">
        <v>260</v>
      </c>
      <c r="F130" s="78" t="s">
        <v>32</v>
      </c>
      <c r="G130" s="32">
        <f t="shared" si="2"/>
        <v>4141209.83</v>
      </c>
      <c r="H130" s="107">
        <f>H131</f>
        <v>4141209.83</v>
      </c>
      <c r="I130" s="107">
        <f>I131</f>
        <v>0</v>
      </c>
    </row>
    <row r="131" spans="1:9" ht="55.5" customHeight="1">
      <c r="A131" s="147" t="s">
        <v>76</v>
      </c>
      <c r="B131" s="78">
        <v>650</v>
      </c>
      <c r="C131" s="78" t="s">
        <v>48</v>
      </c>
      <c r="D131" s="78" t="s">
        <v>96</v>
      </c>
      <c r="E131" s="78" t="s">
        <v>260</v>
      </c>
      <c r="F131" s="78">
        <v>200</v>
      </c>
      <c r="G131" s="32">
        <f t="shared" si="2"/>
        <v>4141209.83</v>
      </c>
      <c r="H131" s="107">
        <f>H132</f>
        <v>4141209.83</v>
      </c>
      <c r="I131" s="107">
        <f>I132</f>
        <v>0</v>
      </c>
    </row>
    <row r="132" spans="1:9" ht="66.75" customHeight="1">
      <c r="A132" s="147" t="s">
        <v>77</v>
      </c>
      <c r="B132" s="78">
        <v>650</v>
      </c>
      <c r="C132" s="78" t="s">
        <v>48</v>
      </c>
      <c r="D132" s="78" t="s">
        <v>96</v>
      </c>
      <c r="E132" s="78" t="s">
        <v>260</v>
      </c>
      <c r="F132" s="78">
        <v>240</v>
      </c>
      <c r="G132" s="32">
        <f t="shared" si="2"/>
        <v>4141209.83</v>
      </c>
      <c r="H132" s="107">
        <f>H133</f>
        <v>4141209.83</v>
      </c>
      <c r="I132" s="107">
        <f>I133</f>
        <v>0</v>
      </c>
    </row>
    <row r="133" spans="1:9" ht="67.5" customHeight="1">
      <c r="A133" s="147" t="s">
        <v>78</v>
      </c>
      <c r="B133" s="78">
        <v>650</v>
      </c>
      <c r="C133" s="78" t="s">
        <v>48</v>
      </c>
      <c r="D133" s="78" t="s">
        <v>96</v>
      </c>
      <c r="E133" s="78" t="s">
        <v>260</v>
      </c>
      <c r="F133" s="78">
        <v>244</v>
      </c>
      <c r="G133" s="32">
        <f t="shared" si="2"/>
        <v>4141209.83</v>
      </c>
      <c r="H133" s="107">
        <v>4141209.83</v>
      </c>
      <c r="I133" s="107">
        <v>0</v>
      </c>
    </row>
    <row r="134" spans="1:9" ht="93.75" hidden="1">
      <c r="A134" s="147" t="s">
        <v>137</v>
      </c>
      <c r="B134" s="78" t="s">
        <v>100</v>
      </c>
      <c r="C134" s="78" t="s">
        <v>48</v>
      </c>
      <c r="D134" s="78" t="s">
        <v>96</v>
      </c>
      <c r="E134" s="78" t="s">
        <v>138</v>
      </c>
      <c r="F134" s="78" t="s">
        <v>110</v>
      </c>
      <c r="G134" s="32">
        <f t="shared" si="2"/>
        <v>0</v>
      </c>
      <c r="H134" s="107">
        <f aca="true" t="shared" si="10" ref="H134:I136">H135</f>
        <v>0</v>
      </c>
      <c r="I134" s="107">
        <f t="shared" si="10"/>
        <v>0</v>
      </c>
    </row>
    <row r="135" spans="1:9" ht="67.5" customHeight="1" hidden="1">
      <c r="A135" s="147" t="s">
        <v>76</v>
      </c>
      <c r="B135" s="78" t="s">
        <v>100</v>
      </c>
      <c r="C135" s="78" t="s">
        <v>48</v>
      </c>
      <c r="D135" s="78" t="s">
        <v>96</v>
      </c>
      <c r="E135" s="78" t="s">
        <v>138</v>
      </c>
      <c r="F135" s="78" t="s">
        <v>110</v>
      </c>
      <c r="G135" s="32">
        <f t="shared" si="2"/>
        <v>0</v>
      </c>
      <c r="H135" s="107">
        <f t="shared" si="10"/>
        <v>0</v>
      </c>
      <c r="I135" s="107">
        <f t="shared" si="10"/>
        <v>0</v>
      </c>
    </row>
    <row r="136" spans="1:9" ht="67.5" customHeight="1" hidden="1">
      <c r="A136" s="147" t="s">
        <v>77</v>
      </c>
      <c r="B136" s="78" t="s">
        <v>100</v>
      </c>
      <c r="C136" s="78" t="s">
        <v>48</v>
      </c>
      <c r="D136" s="78" t="s">
        <v>96</v>
      </c>
      <c r="E136" s="78" t="s">
        <v>138</v>
      </c>
      <c r="F136" s="78" t="s">
        <v>110</v>
      </c>
      <c r="G136" s="32">
        <f t="shared" si="2"/>
        <v>0</v>
      </c>
      <c r="H136" s="107">
        <f t="shared" si="10"/>
        <v>0</v>
      </c>
      <c r="I136" s="107">
        <f t="shared" si="10"/>
        <v>0</v>
      </c>
    </row>
    <row r="137" spans="1:9" ht="67.5" customHeight="1" hidden="1">
      <c r="A137" s="147" t="s">
        <v>78</v>
      </c>
      <c r="B137" s="78" t="s">
        <v>100</v>
      </c>
      <c r="C137" s="78" t="s">
        <v>48</v>
      </c>
      <c r="D137" s="78" t="s">
        <v>96</v>
      </c>
      <c r="E137" s="78" t="s">
        <v>138</v>
      </c>
      <c r="F137" s="78" t="s">
        <v>110</v>
      </c>
      <c r="G137" s="32">
        <f t="shared" si="2"/>
        <v>0</v>
      </c>
      <c r="H137" s="107">
        <v>0</v>
      </c>
      <c r="I137" s="107">
        <v>0</v>
      </c>
    </row>
    <row r="138" spans="1:9" ht="79.5" customHeight="1">
      <c r="A138" s="147" t="s">
        <v>261</v>
      </c>
      <c r="B138" s="78" t="s">
        <v>100</v>
      </c>
      <c r="C138" s="78" t="s">
        <v>48</v>
      </c>
      <c r="D138" s="78" t="s">
        <v>96</v>
      </c>
      <c r="E138" s="78" t="s">
        <v>140</v>
      </c>
      <c r="F138" s="78" t="s">
        <v>110</v>
      </c>
      <c r="G138" s="32">
        <f t="shared" si="2"/>
        <v>1989163.2</v>
      </c>
      <c r="H138" s="107">
        <f aca="true" t="shared" si="11" ref="H138:I140">H139</f>
        <v>1989163.2</v>
      </c>
      <c r="I138" s="107">
        <f t="shared" si="11"/>
        <v>0</v>
      </c>
    </row>
    <row r="139" spans="1:9" ht="67.5" customHeight="1">
      <c r="A139" s="147" t="s">
        <v>76</v>
      </c>
      <c r="B139" s="78" t="s">
        <v>100</v>
      </c>
      <c r="C139" s="78" t="s">
        <v>48</v>
      </c>
      <c r="D139" s="78" t="s">
        <v>96</v>
      </c>
      <c r="E139" s="78" t="s">
        <v>140</v>
      </c>
      <c r="F139" s="78" t="s">
        <v>110</v>
      </c>
      <c r="G139" s="32">
        <f t="shared" si="2"/>
        <v>1989163.2</v>
      </c>
      <c r="H139" s="107">
        <f t="shared" si="11"/>
        <v>1989163.2</v>
      </c>
      <c r="I139" s="107">
        <f t="shared" si="11"/>
        <v>0</v>
      </c>
    </row>
    <row r="140" spans="1:9" ht="67.5" customHeight="1">
      <c r="A140" s="147" t="s">
        <v>77</v>
      </c>
      <c r="B140" s="78" t="s">
        <v>100</v>
      </c>
      <c r="C140" s="78" t="s">
        <v>48</v>
      </c>
      <c r="D140" s="78" t="s">
        <v>96</v>
      </c>
      <c r="E140" s="78" t="s">
        <v>140</v>
      </c>
      <c r="F140" s="78" t="s">
        <v>110</v>
      </c>
      <c r="G140" s="32">
        <f t="shared" si="2"/>
        <v>1989163.2</v>
      </c>
      <c r="H140" s="107">
        <f t="shared" si="11"/>
        <v>1989163.2</v>
      </c>
      <c r="I140" s="107">
        <f t="shared" si="11"/>
        <v>0</v>
      </c>
    </row>
    <row r="141" spans="1:9" ht="67.5" customHeight="1">
      <c r="A141" s="147" t="s">
        <v>78</v>
      </c>
      <c r="B141" s="78" t="s">
        <v>100</v>
      </c>
      <c r="C141" s="78" t="s">
        <v>48</v>
      </c>
      <c r="D141" s="78" t="s">
        <v>96</v>
      </c>
      <c r="E141" s="78" t="s">
        <v>140</v>
      </c>
      <c r="F141" s="78" t="s">
        <v>110</v>
      </c>
      <c r="G141" s="32">
        <f t="shared" si="2"/>
        <v>1989163.2</v>
      </c>
      <c r="H141" s="107">
        <v>1989163.2</v>
      </c>
      <c r="I141" s="107">
        <v>0</v>
      </c>
    </row>
    <row r="142" spans="1:9" ht="30" customHeight="1">
      <c r="A142" s="148" t="s">
        <v>141</v>
      </c>
      <c r="B142" s="31">
        <v>650</v>
      </c>
      <c r="C142" s="31" t="s">
        <v>48</v>
      </c>
      <c r="D142" s="31" t="s">
        <v>142</v>
      </c>
      <c r="E142" s="31" t="s">
        <v>31</v>
      </c>
      <c r="F142" s="31" t="s">
        <v>32</v>
      </c>
      <c r="G142" s="32">
        <f t="shared" si="2"/>
        <v>529425.01</v>
      </c>
      <c r="H142" s="32">
        <f aca="true" t="shared" si="12" ref="H142:I145">H143</f>
        <v>529425.01</v>
      </c>
      <c r="I142" s="32">
        <f t="shared" si="12"/>
        <v>0</v>
      </c>
    </row>
    <row r="143" spans="1:9" s="50" customFormat="1" ht="96" customHeight="1">
      <c r="A143" s="147" t="s">
        <v>262</v>
      </c>
      <c r="B143" s="77">
        <v>650</v>
      </c>
      <c r="C143" s="31" t="s">
        <v>48</v>
      </c>
      <c r="D143" s="31" t="s">
        <v>142</v>
      </c>
      <c r="E143" s="77">
        <v>8010000000</v>
      </c>
      <c r="F143" s="78" t="s">
        <v>32</v>
      </c>
      <c r="G143" s="32">
        <f t="shared" si="2"/>
        <v>529425.01</v>
      </c>
      <c r="H143" s="32">
        <f t="shared" si="12"/>
        <v>529425.01</v>
      </c>
      <c r="I143" s="32">
        <f t="shared" si="12"/>
        <v>0</v>
      </c>
    </row>
    <row r="144" spans="1:9" s="50" customFormat="1" ht="44.25" customHeight="1">
      <c r="A144" s="147" t="s">
        <v>144</v>
      </c>
      <c r="B144" s="77">
        <v>650</v>
      </c>
      <c r="C144" s="31" t="s">
        <v>48</v>
      </c>
      <c r="D144" s="31" t="s">
        <v>142</v>
      </c>
      <c r="E144" s="77">
        <v>8010020070</v>
      </c>
      <c r="F144" s="78" t="s">
        <v>32</v>
      </c>
      <c r="G144" s="32">
        <f t="shared" si="2"/>
        <v>529425.01</v>
      </c>
      <c r="H144" s="32">
        <f t="shared" si="12"/>
        <v>529425.01</v>
      </c>
      <c r="I144" s="32">
        <f t="shared" si="12"/>
        <v>0</v>
      </c>
    </row>
    <row r="145" spans="1:9" s="50" customFormat="1" ht="60.75" customHeight="1">
      <c r="A145" s="147" t="s">
        <v>76</v>
      </c>
      <c r="B145" s="77">
        <v>650</v>
      </c>
      <c r="C145" s="31" t="s">
        <v>48</v>
      </c>
      <c r="D145" s="31" t="s">
        <v>142</v>
      </c>
      <c r="E145" s="77">
        <v>8010020070</v>
      </c>
      <c r="F145" s="77">
        <v>200</v>
      </c>
      <c r="G145" s="32">
        <f t="shared" si="2"/>
        <v>529425.01</v>
      </c>
      <c r="H145" s="32">
        <f t="shared" si="12"/>
        <v>529425.01</v>
      </c>
      <c r="I145" s="32">
        <f t="shared" si="12"/>
        <v>0</v>
      </c>
    </row>
    <row r="146" spans="1:9" s="50" customFormat="1" ht="60" customHeight="1">
      <c r="A146" s="147" t="s">
        <v>77</v>
      </c>
      <c r="B146" s="77">
        <v>650</v>
      </c>
      <c r="C146" s="31" t="s">
        <v>48</v>
      </c>
      <c r="D146" s="31" t="s">
        <v>142</v>
      </c>
      <c r="E146" s="77">
        <v>8010020070</v>
      </c>
      <c r="F146" s="77">
        <v>240</v>
      </c>
      <c r="G146" s="32">
        <f t="shared" si="2"/>
        <v>529425.01</v>
      </c>
      <c r="H146" s="32">
        <f>H147+H148</f>
        <v>529425.01</v>
      </c>
      <c r="I146" s="32">
        <f>I147+I148</f>
        <v>0</v>
      </c>
    </row>
    <row r="147" spans="1:9" s="50" customFormat="1" ht="56.25" customHeight="1">
      <c r="A147" s="147" t="s">
        <v>145</v>
      </c>
      <c r="B147" s="77">
        <v>650</v>
      </c>
      <c r="C147" s="31" t="s">
        <v>48</v>
      </c>
      <c r="D147" s="31" t="s">
        <v>142</v>
      </c>
      <c r="E147" s="77">
        <v>8010020070</v>
      </c>
      <c r="F147" s="77">
        <v>244</v>
      </c>
      <c r="G147" s="32">
        <f t="shared" si="2"/>
        <v>509425.01</v>
      </c>
      <c r="H147" s="32">
        <v>509425.01</v>
      </c>
      <c r="I147" s="32">
        <v>0</v>
      </c>
    </row>
    <row r="148" spans="1:9" s="50" customFormat="1" ht="54.75" customHeight="1">
      <c r="A148" s="147" t="s">
        <v>78</v>
      </c>
      <c r="B148" s="77">
        <v>650</v>
      </c>
      <c r="C148" s="31" t="s">
        <v>48</v>
      </c>
      <c r="D148" s="31" t="s">
        <v>142</v>
      </c>
      <c r="E148" s="77">
        <v>8010020070</v>
      </c>
      <c r="F148" s="77">
        <v>244</v>
      </c>
      <c r="G148" s="32">
        <f t="shared" si="2"/>
        <v>20000</v>
      </c>
      <c r="H148" s="32">
        <v>20000</v>
      </c>
      <c r="I148" s="32">
        <v>0</v>
      </c>
    </row>
    <row r="149" spans="1:9" s="50" customFormat="1" ht="45" customHeight="1">
      <c r="A149" s="147" t="s">
        <v>146</v>
      </c>
      <c r="B149" s="77">
        <v>650</v>
      </c>
      <c r="C149" s="31" t="s">
        <v>48</v>
      </c>
      <c r="D149" s="77">
        <v>12</v>
      </c>
      <c r="E149" s="78" t="s">
        <v>55</v>
      </c>
      <c r="F149" s="78" t="s">
        <v>32</v>
      </c>
      <c r="G149" s="32">
        <f t="shared" si="2"/>
        <v>664244.1</v>
      </c>
      <c r="H149" s="32">
        <f aca="true" t="shared" si="13" ref="H149:I151">H150</f>
        <v>664244.1</v>
      </c>
      <c r="I149" s="32">
        <f t="shared" si="13"/>
        <v>0</v>
      </c>
    </row>
    <row r="150" spans="1:9" s="50" customFormat="1" ht="28.5" customHeight="1">
      <c r="A150" s="147" t="s">
        <v>56</v>
      </c>
      <c r="B150" s="77">
        <v>650</v>
      </c>
      <c r="C150" s="31" t="s">
        <v>48</v>
      </c>
      <c r="D150" s="77">
        <v>12</v>
      </c>
      <c r="E150" s="77">
        <v>7000000000</v>
      </c>
      <c r="F150" s="78" t="s">
        <v>32</v>
      </c>
      <c r="G150" s="32">
        <f t="shared" si="2"/>
        <v>664244.1</v>
      </c>
      <c r="H150" s="32">
        <f t="shared" si="13"/>
        <v>664244.1</v>
      </c>
      <c r="I150" s="32">
        <f t="shared" si="13"/>
        <v>0</v>
      </c>
    </row>
    <row r="151" spans="1:9" s="50" customFormat="1" ht="116.25" customHeight="1">
      <c r="A151" s="147" t="s">
        <v>58</v>
      </c>
      <c r="B151" s="77">
        <v>650</v>
      </c>
      <c r="C151" s="31" t="s">
        <v>48</v>
      </c>
      <c r="D151" s="77">
        <v>12</v>
      </c>
      <c r="E151" s="31" t="s">
        <v>59</v>
      </c>
      <c r="F151" s="31" t="s">
        <v>32</v>
      </c>
      <c r="G151" s="32">
        <f t="shared" si="2"/>
        <v>664244.1</v>
      </c>
      <c r="H151" s="32">
        <f t="shared" si="13"/>
        <v>664244.1</v>
      </c>
      <c r="I151" s="32">
        <f t="shared" si="13"/>
        <v>0</v>
      </c>
    </row>
    <row r="152" spans="1:9" ht="30" customHeight="1">
      <c r="A152" s="147" t="s">
        <v>60</v>
      </c>
      <c r="B152" s="31">
        <v>650</v>
      </c>
      <c r="C152" s="31" t="s">
        <v>48</v>
      </c>
      <c r="D152" s="31" t="s">
        <v>147</v>
      </c>
      <c r="E152" s="31" t="s">
        <v>59</v>
      </c>
      <c r="F152" s="31" t="s">
        <v>61</v>
      </c>
      <c r="G152" s="32">
        <f t="shared" si="2"/>
        <v>664244.1</v>
      </c>
      <c r="H152" s="32">
        <f>H154+H153</f>
        <v>664244.1</v>
      </c>
      <c r="I152" s="32">
        <f>I154+I153</f>
        <v>0</v>
      </c>
    </row>
    <row r="153" spans="1:9" ht="29.25" customHeight="1">
      <c r="A153" s="147" t="s">
        <v>62</v>
      </c>
      <c r="B153" s="104">
        <v>650</v>
      </c>
      <c r="C153" s="104" t="s">
        <v>48</v>
      </c>
      <c r="D153" s="104" t="s">
        <v>147</v>
      </c>
      <c r="E153" s="31" t="s">
        <v>59</v>
      </c>
      <c r="F153" s="31" t="s">
        <v>63</v>
      </c>
      <c r="G153" s="32">
        <f t="shared" si="2"/>
        <v>664244.1</v>
      </c>
      <c r="H153" s="107">
        <v>664244.1</v>
      </c>
      <c r="I153" s="107">
        <v>0</v>
      </c>
    </row>
    <row r="154" spans="1:9" ht="51" customHeight="1" hidden="1">
      <c r="A154" s="158" t="s">
        <v>148</v>
      </c>
      <c r="B154" s="104">
        <v>650</v>
      </c>
      <c r="C154" s="104" t="s">
        <v>48</v>
      </c>
      <c r="D154" s="104" t="s">
        <v>147</v>
      </c>
      <c r="E154" s="31" t="s">
        <v>149</v>
      </c>
      <c r="F154" s="104"/>
      <c r="G154" s="32">
        <f t="shared" si="2"/>
        <v>0</v>
      </c>
      <c r="H154" s="107">
        <v>0</v>
      </c>
      <c r="I154" s="107">
        <v>0</v>
      </c>
    </row>
    <row r="155" spans="1:9" ht="31.5" customHeight="1">
      <c r="A155" s="159" t="s">
        <v>150</v>
      </c>
      <c r="B155" s="146">
        <v>650</v>
      </c>
      <c r="C155" s="146" t="s">
        <v>151</v>
      </c>
      <c r="D155" s="146" t="s">
        <v>28</v>
      </c>
      <c r="E155" s="146" t="s">
        <v>31</v>
      </c>
      <c r="F155" s="146" t="s">
        <v>32</v>
      </c>
      <c r="G155" s="93">
        <f t="shared" si="2"/>
        <v>6261749.33</v>
      </c>
      <c r="H155" s="93">
        <f>H156+H166</f>
        <v>6261749.33</v>
      </c>
      <c r="I155" s="93">
        <f>I156+I166</f>
        <v>0</v>
      </c>
    </row>
    <row r="156" spans="1:9" ht="31.5" customHeight="1">
      <c r="A156" s="147" t="s">
        <v>152</v>
      </c>
      <c r="B156" s="77">
        <v>650</v>
      </c>
      <c r="C156" s="31" t="s">
        <v>151</v>
      </c>
      <c r="D156" s="31" t="s">
        <v>27</v>
      </c>
      <c r="E156" s="31" t="s">
        <v>31</v>
      </c>
      <c r="F156" s="78" t="s">
        <v>32</v>
      </c>
      <c r="G156" s="32">
        <f t="shared" si="2"/>
        <v>36641.41</v>
      </c>
      <c r="H156" s="32">
        <f>H157+H162</f>
        <v>36641.41</v>
      </c>
      <c r="I156" s="32">
        <f>I157</f>
        <v>0</v>
      </c>
    </row>
    <row r="157" spans="1:9" ht="87" customHeight="1">
      <c r="A157" s="160" t="s">
        <v>263</v>
      </c>
      <c r="B157" s="77">
        <v>650</v>
      </c>
      <c r="C157" s="31" t="s">
        <v>151</v>
      </c>
      <c r="D157" s="31" t="s">
        <v>27</v>
      </c>
      <c r="E157" s="77">
        <v>1100000000</v>
      </c>
      <c r="F157" s="78" t="s">
        <v>32</v>
      </c>
      <c r="G157" s="32">
        <f t="shared" si="2"/>
        <v>14978.42</v>
      </c>
      <c r="H157" s="32">
        <f>H158</f>
        <v>14978.42</v>
      </c>
      <c r="I157" s="32">
        <f>I158</f>
        <v>0</v>
      </c>
    </row>
    <row r="158" spans="1:9" ht="31.5" customHeight="1">
      <c r="A158" s="147" t="s">
        <v>74</v>
      </c>
      <c r="B158" s="77">
        <v>650</v>
      </c>
      <c r="C158" s="31" t="s">
        <v>151</v>
      </c>
      <c r="D158" s="31" t="s">
        <v>27</v>
      </c>
      <c r="E158" s="77">
        <v>1100099990</v>
      </c>
      <c r="F158" s="78" t="s">
        <v>32</v>
      </c>
      <c r="G158" s="32">
        <f t="shared" si="2"/>
        <v>14978.42</v>
      </c>
      <c r="H158" s="32">
        <f>H159</f>
        <v>14978.42</v>
      </c>
      <c r="I158" s="32">
        <f>I159</f>
        <v>0</v>
      </c>
    </row>
    <row r="159" spans="1:9" ht="61.5" customHeight="1">
      <c r="A159" s="147" t="s">
        <v>76</v>
      </c>
      <c r="B159" s="77">
        <v>650</v>
      </c>
      <c r="C159" s="31" t="s">
        <v>151</v>
      </c>
      <c r="D159" s="31" t="s">
        <v>27</v>
      </c>
      <c r="E159" s="77">
        <v>1100099990</v>
      </c>
      <c r="F159" s="77">
        <v>200</v>
      </c>
      <c r="G159" s="32">
        <f t="shared" si="2"/>
        <v>14978.42</v>
      </c>
      <c r="H159" s="32">
        <f>H160</f>
        <v>14978.42</v>
      </c>
      <c r="I159" s="32">
        <f>I160</f>
        <v>0</v>
      </c>
    </row>
    <row r="160" spans="1:9" ht="55.5" customHeight="1">
      <c r="A160" s="147" t="s">
        <v>77</v>
      </c>
      <c r="B160" s="77">
        <v>650</v>
      </c>
      <c r="C160" s="31" t="s">
        <v>151</v>
      </c>
      <c r="D160" s="31" t="s">
        <v>27</v>
      </c>
      <c r="E160" s="77">
        <v>1100099990</v>
      </c>
      <c r="F160" s="77">
        <v>240</v>
      </c>
      <c r="G160" s="32">
        <f t="shared" si="2"/>
        <v>14978.42</v>
      </c>
      <c r="H160" s="32">
        <f>H161</f>
        <v>14978.42</v>
      </c>
      <c r="I160" s="32">
        <f>I161</f>
        <v>0</v>
      </c>
    </row>
    <row r="161" spans="1:9" ht="57.75" customHeight="1">
      <c r="A161" s="147" t="s">
        <v>78</v>
      </c>
      <c r="B161" s="77">
        <v>650</v>
      </c>
      <c r="C161" s="31" t="s">
        <v>151</v>
      </c>
      <c r="D161" s="31" t="s">
        <v>27</v>
      </c>
      <c r="E161" s="77">
        <v>1100099990</v>
      </c>
      <c r="F161" s="77">
        <v>244</v>
      </c>
      <c r="G161" s="32">
        <f t="shared" si="2"/>
        <v>14978.42</v>
      </c>
      <c r="H161" s="32">
        <v>14978.42</v>
      </c>
      <c r="I161" s="32">
        <v>0</v>
      </c>
    </row>
    <row r="162" spans="1:9" ht="57.75" customHeight="1">
      <c r="A162" s="154" t="s">
        <v>254</v>
      </c>
      <c r="B162" s="161">
        <v>650</v>
      </c>
      <c r="C162" s="162">
        <v>5</v>
      </c>
      <c r="D162" s="162">
        <v>1</v>
      </c>
      <c r="E162" s="163">
        <v>7000020817</v>
      </c>
      <c r="F162" s="163">
        <v>0</v>
      </c>
      <c r="G162" s="32">
        <f t="shared" si="2"/>
        <v>21662.99</v>
      </c>
      <c r="H162" s="32">
        <f>H163</f>
        <v>21662.99</v>
      </c>
      <c r="I162" s="32"/>
    </row>
    <row r="163" spans="1:9" ht="57.75" customHeight="1">
      <c r="A163" s="154" t="s">
        <v>76</v>
      </c>
      <c r="B163" s="161">
        <v>650</v>
      </c>
      <c r="C163" s="162">
        <v>5</v>
      </c>
      <c r="D163" s="162">
        <v>1</v>
      </c>
      <c r="E163" s="163">
        <v>7000020817</v>
      </c>
      <c r="F163" s="163">
        <v>200</v>
      </c>
      <c r="G163" s="32">
        <f t="shared" si="2"/>
        <v>21662.99</v>
      </c>
      <c r="H163" s="32">
        <f>H164</f>
        <v>21662.99</v>
      </c>
      <c r="I163" s="32"/>
    </row>
    <row r="164" spans="1:9" ht="57.75" customHeight="1">
      <c r="A164" s="154" t="s">
        <v>77</v>
      </c>
      <c r="B164" s="161">
        <v>650</v>
      </c>
      <c r="C164" s="162">
        <v>5</v>
      </c>
      <c r="D164" s="162">
        <v>1</v>
      </c>
      <c r="E164" s="163">
        <v>7000020817</v>
      </c>
      <c r="F164" s="163">
        <v>240</v>
      </c>
      <c r="G164" s="32">
        <f t="shared" si="2"/>
        <v>21662.99</v>
      </c>
      <c r="H164" s="32">
        <f>H165</f>
        <v>21662.99</v>
      </c>
      <c r="I164" s="32"/>
    </row>
    <row r="165" spans="1:9" ht="57.75" customHeight="1">
      <c r="A165" s="155" t="s">
        <v>256</v>
      </c>
      <c r="B165" s="164">
        <v>650</v>
      </c>
      <c r="C165" s="165">
        <v>5</v>
      </c>
      <c r="D165" s="165">
        <v>1</v>
      </c>
      <c r="E165" s="166">
        <v>7000020817</v>
      </c>
      <c r="F165" s="166">
        <v>244</v>
      </c>
      <c r="G165" s="32">
        <f t="shared" si="2"/>
        <v>21662.99</v>
      </c>
      <c r="H165" s="32">
        <v>21662.99</v>
      </c>
      <c r="I165" s="32"/>
    </row>
    <row r="166" spans="1:9" ht="31.5" customHeight="1">
      <c r="A166" s="147" t="s">
        <v>154</v>
      </c>
      <c r="B166" s="77">
        <v>650</v>
      </c>
      <c r="C166" s="31" t="s">
        <v>151</v>
      </c>
      <c r="D166" s="31" t="s">
        <v>85</v>
      </c>
      <c r="E166" s="78" t="s">
        <v>31</v>
      </c>
      <c r="F166" s="78" t="s">
        <v>32</v>
      </c>
      <c r="G166" s="32">
        <f t="shared" si="2"/>
        <v>6225107.92</v>
      </c>
      <c r="H166" s="32">
        <f>H172+H177+H167+H189+H182</f>
        <v>6225107.92</v>
      </c>
      <c r="I166" s="32">
        <f>I172</f>
        <v>0</v>
      </c>
    </row>
    <row r="167" spans="1:9" ht="84" customHeight="1">
      <c r="A167" s="167" t="s">
        <v>264</v>
      </c>
      <c r="B167" s="77">
        <v>650</v>
      </c>
      <c r="C167" s="31" t="s">
        <v>151</v>
      </c>
      <c r="D167" s="31" t="s">
        <v>85</v>
      </c>
      <c r="E167" s="78" t="s">
        <v>156</v>
      </c>
      <c r="F167" s="78" t="s">
        <v>32</v>
      </c>
      <c r="G167" s="32">
        <f>H167</f>
        <v>560000</v>
      </c>
      <c r="H167" s="32">
        <f>H168</f>
        <v>560000</v>
      </c>
      <c r="I167" s="32"/>
    </row>
    <row r="168" spans="1:9" ht="51" customHeight="1">
      <c r="A168" s="147" t="s">
        <v>74</v>
      </c>
      <c r="B168" s="77">
        <v>650</v>
      </c>
      <c r="C168" s="31" t="s">
        <v>151</v>
      </c>
      <c r="D168" s="31" t="s">
        <v>85</v>
      </c>
      <c r="E168" s="78" t="s">
        <v>157</v>
      </c>
      <c r="F168" s="78" t="s">
        <v>32</v>
      </c>
      <c r="G168" s="32">
        <f>H168</f>
        <v>560000</v>
      </c>
      <c r="H168" s="32">
        <f>H169</f>
        <v>560000</v>
      </c>
      <c r="I168" s="32"/>
    </row>
    <row r="169" spans="1:9" ht="59.25" customHeight="1">
      <c r="A169" s="147" t="s">
        <v>76</v>
      </c>
      <c r="B169" s="77">
        <v>650</v>
      </c>
      <c r="C169" s="31" t="s">
        <v>151</v>
      </c>
      <c r="D169" s="31" t="s">
        <v>85</v>
      </c>
      <c r="E169" s="78" t="s">
        <v>157</v>
      </c>
      <c r="F169" s="78" t="s">
        <v>108</v>
      </c>
      <c r="G169" s="32">
        <f>H169</f>
        <v>560000</v>
      </c>
      <c r="H169" s="32">
        <f>H170</f>
        <v>560000</v>
      </c>
      <c r="I169" s="32"/>
    </row>
    <row r="170" spans="1:9" ht="60" customHeight="1">
      <c r="A170" s="147" t="s">
        <v>77</v>
      </c>
      <c r="B170" s="77">
        <v>650</v>
      </c>
      <c r="C170" s="31" t="s">
        <v>151</v>
      </c>
      <c r="D170" s="31" t="s">
        <v>85</v>
      </c>
      <c r="E170" s="78" t="s">
        <v>157</v>
      </c>
      <c r="F170" s="78" t="s">
        <v>109</v>
      </c>
      <c r="G170" s="32">
        <f>H170</f>
        <v>560000</v>
      </c>
      <c r="H170" s="32">
        <f>H171</f>
        <v>560000</v>
      </c>
      <c r="I170" s="32"/>
    </row>
    <row r="171" spans="1:9" ht="61.5" customHeight="1">
      <c r="A171" s="147" t="s">
        <v>78</v>
      </c>
      <c r="B171" s="77">
        <v>650</v>
      </c>
      <c r="C171" s="31" t="s">
        <v>151</v>
      </c>
      <c r="D171" s="31" t="s">
        <v>85</v>
      </c>
      <c r="E171" s="78" t="s">
        <v>157</v>
      </c>
      <c r="F171" s="78" t="s">
        <v>110</v>
      </c>
      <c r="G171" s="32">
        <f>H171</f>
        <v>560000</v>
      </c>
      <c r="H171" s="32">
        <v>560000</v>
      </c>
      <c r="I171" s="32"/>
    </row>
    <row r="172" spans="1:9" ht="55.5" customHeight="1">
      <c r="A172" s="147" t="s">
        <v>265</v>
      </c>
      <c r="B172" s="77">
        <v>650</v>
      </c>
      <c r="C172" s="31" t="s">
        <v>151</v>
      </c>
      <c r="D172" s="31" t="s">
        <v>85</v>
      </c>
      <c r="E172" s="78" t="s">
        <v>266</v>
      </c>
      <c r="F172" s="78" t="s">
        <v>32</v>
      </c>
      <c r="G172" s="32">
        <f aca="true" t="shared" si="14" ref="G172:G243">H172+I172</f>
        <v>290321.58</v>
      </c>
      <c r="H172" s="32">
        <f aca="true" t="shared" si="15" ref="H172:I175">H173</f>
        <v>290321.58</v>
      </c>
      <c r="I172" s="32">
        <f t="shared" si="15"/>
        <v>0</v>
      </c>
    </row>
    <row r="173" spans="1:9" ht="31.5" customHeight="1">
      <c r="A173" s="147" t="s">
        <v>74</v>
      </c>
      <c r="B173" s="77">
        <v>650</v>
      </c>
      <c r="C173" s="31" t="s">
        <v>151</v>
      </c>
      <c r="D173" s="31" t="s">
        <v>85</v>
      </c>
      <c r="E173" s="78" t="s">
        <v>267</v>
      </c>
      <c r="F173" s="78" t="s">
        <v>32</v>
      </c>
      <c r="G173" s="32">
        <f t="shared" si="14"/>
        <v>290321.58</v>
      </c>
      <c r="H173" s="32">
        <f t="shared" si="15"/>
        <v>290321.58</v>
      </c>
      <c r="I173" s="32">
        <f t="shared" si="15"/>
        <v>0</v>
      </c>
    </row>
    <row r="174" spans="1:9" ht="64.5" customHeight="1">
      <c r="A174" s="147" t="s">
        <v>76</v>
      </c>
      <c r="B174" s="77">
        <v>650</v>
      </c>
      <c r="C174" s="31" t="s">
        <v>151</v>
      </c>
      <c r="D174" s="31" t="s">
        <v>85</v>
      </c>
      <c r="E174" s="77">
        <v>3800099990</v>
      </c>
      <c r="F174" s="77">
        <v>200</v>
      </c>
      <c r="G174" s="32">
        <f t="shared" si="14"/>
        <v>290321.58</v>
      </c>
      <c r="H174" s="32">
        <f t="shared" si="15"/>
        <v>290321.58</v>
      </c>
      <c r="I174" s="32">
        <f t="shared" si="15"/>
        <v>0</v>
      </c>
    </row>
    <row r="175" spans="1:9" ht="62.25" customHeight="1">
      <c r="A175" s="147" t="s">
        <v>77</v>
      </c>
      <c r="B175" s="77">
        <v>650</v>
      </c>
      <c r="C175" s="31" t="s">
        <v>151</v>
      </c>
      <c r="D175" s="31" t="s">
        <v>85</v>
      </c>
      <c r="E175" s="77">
        <v>3800099990</v>
      </c>
      <c r="F175" s="77">
        <v>240</v>
      </c>
      <c r="G175" s="32">
        <f t="shared" si="14"/>
        <v>290321.58</v>
      </c>
      <c r="H175" s="32">
        <f t="shared" si="15"/>
        <v>290321.58</v>
      </c>
      <c r="I175" s="32">
        <f t="shared" si="15"/>
        <v>0</v>
      </c>
    </row>
    <row r="176" spans="1:9" ht="57.75" customHeight="1">
      <c r="A176" s="147" t="s">
        <v>78</v>
      </c>
      <c r="B176" s="77">
        <v>650</v>
      </c>
      <c r="C176" s="31" t="s">
        <v>151</v>
      </c>
      <c r="D176" s="31" t="s">
        <v>85</v>
      </c>
      <c r="E176" s="77">
        <v>3800099990</v>
      </c>
      <c r="F176" s="77">
        <v>244</v>
      </c>
      <c r="G176" s="32">
        <f t="shared" si="14"/>
        <v>290321.58</v>
      </c>
      <c r="H176" s="32">
        <v>290321.58</v>
      </c>
      <c r="I176" s="93">
        <v>0</v>
      </c>
    </row>
    <row r="177" spans="1:9" ht="78.75" customHeight="1">
      <c r="A177" s="147" t="s">
        <v>268</v>
      </c>
      <c r="B177" s="77">
        <v>650</v>
      </c>
      <c r="C177" s="31" t="s">
        <v>151</v>
      </c>
      <c r="D177" s="31" t="s">
        <v>85</v>
      </c>
      <c r="E177" s="78" t="s">
        <v>159</v>
      </c>
      <c r="F177" s="78" t="s">
        <v>32</v>
      </c>
      <c r="G177" s="32">
        <f t="shared" si="14"/>
        <v>302693.46</v>
      </c>
      <c r="H177" s="32">
        <f aca="true" t="shared" si="16" ref="H177:I180">H178</f>
        <v>302693.46</v>
      </c>
      <c r="I177" s="32">
        <f t="shared" si="16"/>
        <v>0</v>
      </c>
    </row>
    <row r="178" spans="1:9" ht="57.75" customHeight="1">
      <c r="A178" s="148" t="s">
        <v>160</v>
      </c>
      <c r="B178" s="77">
        <v>650</v>
      </c>
      <c r="C178" s="31" t="s">
        <v>151</v>
      </c>
      <c r="D178" s="31" t="s">
        <v>85</v>
      </c>
      <c r="E178" s="78" t="s">
        <v>140</v>
      </c>
      <c r="F178" s="78" t="s">
        <v>32</v>
      </c>
      <c r="G178" s="32">
        <f t="shared" si="14"/>
        <v>302693.46</v>
      </c>
      <c r="H178" s="32">
        <f t="shared" si="16"/>
        <v>302693.46</v>
      </c>
      <c r="I178" s="32">
        <f t="shared" si="16"/>
        <v>0</v>
      </c>
    </row>
    <row r="179" spans="1:9" ht="57.75" customHeight="1">
      <c r="A179" s="148" t="s">
        <v>76</v>
      </c>
      <c r="B179" s="77">
        <v>650</v>
      </c>
      <c r="C179" s="31" t="s">
        <v>151</v>
      </c>
      <c r="D179" s="31" t="s">
        <v>85</v>
      </c>
      <c r="E179" s="78" t="s">
        <v>140</v>
      </c>
      <c r="F179" s="77">
        <v>200</v>
      </c>
      <c r="G179" s="32">
        <f t="shared" si="14"/>
        <v>302693.46</v>
      </c>
      <c r="H179" s="32">
        <f t="shared" si="16"/>
        <v>302693.46</v>
      </c>
      <c r="I179" s="32">
        <f t="shared" si="16"/>
        <v>0</v>
      </c>
    </row>
    <row r="180" spans="1:9" ht="57.75" customHeight="1">
      <c r="A180" s="148" t="s">
        <v>77</v>
      </c>
      <c r="B180" s="77">
        <v>650</v>
      </c>
      <c r="C180" s="31" t="s">
        <v>151</v>
      </c>
      <c r="D180" s="31" t="s">
        <v>85</v>
      </c>
      <c r="E180" s="78" t="s">
        <v>140</v>
      </c>
      <c r="F180" s="77">
        <v>240</v>
      </c>
      <c r="G180" s="32">
        <f t="shared" si="14"/>
        <v>302693.46</v>
      </c>
      <c r="H180" s="32">
        <f t="shared" si="16"/>
        <v>302693.46</v>
      </c>
      <c r="I180" s="32">
        <f t="shared" si="16"/>
        <v>0</v>
      </c>
    </row>
    <row r="181" spans="1:9" ht="57.75" customHeight="1">
      <c r="A181" s="148" t="s">
        <v>78</v>
      </c>
      <c r="B181" s="77">
        <v>650</v>
      </c>
      <c r="C181" s="31" t="s">
        <v>151</v>
      </c>
      <c r="D181" s="31" t="s">
        <v>85</v>
      </c>
      <c r="E181" s="78" t="s">
        <v>140</v>
      </c>
      <c r="F181" s="77">
        <v>244</v>
      </c>
      <c r="G181" s="32">
        <f t="shared" si="14"/>
        <v>302693.46</v>
      </c>
      <c r="H181" s="32">
        <v>302693.46</v>
      </c>
      <c r="I181" s="93">
        <v>0</v>
      </c>
    </row>
    <row r="182" spans="1:9" ht="57.75" customHeight="1">
      <c r="A182" s="154" t="s">
        <v>269</v>
      </c>
      <c r="B182" s="77">
        <v>650</v>
      </c>
      <c r="C182" s="31" t="s">
        <v>151</v>
      </c>
      <c r="D182" s="31" t="s">
        <v>85</v>
      </c>
      <c r="E182" s="78" t="s">
        <v>270</v>
      </c>
      <c r="F182" s="77">
        <v>200</v>
      </c>
      <c r="G182" s="32">
        <f t="shared" si="14"/>
        <v>1005252</v>
      </c>
      <c r="H182" s="32">
        <f aca="true" t="shared" si="17" ref="H182:H187">H183</f>
        <v>1005252</v>
      </c>
      <c r="I182" s="93"/>
    </row>
    <row r="183" spans="1:9" ht="57.75" customHeight="1">
      <c r="A183" s="154" t="s">
        <v>271</v>
      </c>
      <c r="B183" s="77">
        <v>650</v>
      </c>
      <c r="C183" s="31" t="s">
        <v>151</v>
      </c>
      <c r="D183" s="31" t="s">
        <v>85</v>
      </c>
      <c r="E183" s="78" t="s">
        <v>270</v>
      </c>
      <c r="F183" s="77">
        <v>200</v>
      </c>
      <c r="G183" s="32">
        <f t="shared" si="14"/>
        <v>1005252</v>
      </c>
      <c r="H183" s="32">
        <f t="shared" si="17"/>
        <v>1005252</v>
      </c>
      <c r="I183" s="93"/>
    </row>
    <row r="184" spans="1:9" ht="57.75" customHeight="1">
      <c r="A184" s="154" t="s">
        <v>272</v>
      </c>
      <c r="B184" s="77">
        <v>650</v>
      </c>
      <c r="C184" s="31" t="s">
        <v>151</v>
      </c>
      <c r="D184" s="31" t="s">
        <v>85</v>
      </c>
      <c r="E184" s="78" t="s">
        <v>270</v>
      </c>
      <c r="F184" s="77">
        <v>200</v>
      </c>
      <c r="G184" s="32">
        <f t="shared" si="14"/>
        <v>1005252</v>
      </c>
      <c r="H184" s="32">
        <f t="shared" si="17"/>
        <v>1005252</v>
      </c>
      <c r="I184" s="93"/>
    </row>
    <row r="185" spans="1:9" ht="57.75" customHeight="1">
      <c r="A185" s="154" t="s">
        <v>273</v>
      </c>
      <c r="B185" s="77">
        <v>650</v>
      </c>
      <c r="C185" s="31" t="s">
        <v>151</v>
      </c>
      <c r="D185" s="31" t="s">
        <v>85</v>
      </c>
      <c r="E185" s="78" t="s">
        <v>270</v>
      </c>
      <c r="F185" s="77">
        <v>200</v>
      </c>
      <c r="G185" s="32">
        <f t="shared" si="14"/>
        <v>1005252</v>
      </c>
      <c r="H185" s="32">
        <f t="shared" si="17"/>
        <v>1005252</v>
      </c>
      <c r="I185" s="93"/>
    </row>
    <row r="186" spans="1:9" ht="57.75" customHeight="1">
      <c r="A186" s="154" t="s">
        <v>76</v>
      </c>
      <c r="B186" s="77">
        <v>650</v>
      </c>
      <c r="C186" s="31" t="s">
        <v>151</v>
      </c>
      <c r="D186" s="31" t="s">
        <v>85</v>
      </c>
      <c r="E186" s="78" t="s">
        <v>270</v>
      </c>
      <c r="F186" s="77">
        <v>200</v>
      </c>
      <c r="G186" s="32">
        <f t="shared" si="14"/>
        <v>1005252</v>
      </c>
      <c r="H186" s="32">
        <f t="shared" si="17"/>
        <v>1005252</v>
      </c>
      <c r="I186" s="93"/>
    </row>
    <row r="187" spans="1:9" ht="57.75" customHeight="1">
      <c r="A187" s="154" t="s">
        <v>77</v>
      </c>
      <c r="B187" s="77">
        <v>650</v>
      </c>
      <c r="C187" s="31" t="s">
        <v>151</v>
      </c>
      <c r="D187" s="31" t="s">
        <v>85</v>
      </c>
      <c r="E187" s="78" t="s">
        <v>270</v>
      </c>
      <c r="F187" s="77">
        <v>240</v>
      </c>
      <c r="G187" s="32">
        <f t="shared" si="14"/>
        <v>1005252</v>
      </c>
      <c r="H187" s="32">
        <f t="shared" si="17"/>
        <v>1005252</v>
      </c>
      <c r="I187" s="93"/>
    </row>
    <row r="188" spans="1:9" ht="57.75" customHeight="1">
      <c r="A188" s="155" t="s">
        <v>256</v>
      </c>
      <c r="B188" s="77">
        <v>650</v>
      </c>
      <c r="C188" s="31" t="s">
        <v>151</v>
      </c>
      <c r="D188" s="31" t="s">
        <v>85</v>
      </c>
      <c r="E188" s="78" t="s">
        <v>270</v>
      </c>
      <c r="F188" s="77">
        <v>244</v>
      </c>
      <c r="G188" s="32">
        <f t="shared" si="14"/>
        <v>1005252</v>
      </c>
      <c r="H188" s="32">
        <v>1005252</v>
      </c>
      <c r="I188" s="93"/>
    </row>
    <row r="189" spans="1:9" ht="70.5" customHeight="1">
      <c r="A189" s="148" t="s">
        <v>56</v>
      </c>
      <c r="B189" s="77">
        <v>650</v>
      </c>
      <c r="C189" s="31" t="s">
        <v>151</v>
      </c>
      <c r="D189" s="31" t="s">
        <v>85</v>
      </c>
      <c r="E189" s="78" t="s">
        <v>57</v>
      </c>
      <c r="F189" s="78" t="s">
        <v>32</v>
      </c>
      <c r="G189" s="32">
        <f t="shared" si="14"/>
        <v>4066840.88</v>
      </c>
      <c r="H189" s="32">
        <f>H194+H190</f>
        <v>4066840.88</v>
      </c>
      <c r="I189" s="93"/>
    </row>
    <row r="190" spans="1:9" ht="84" customHeight="1">
      <c r="A190" s="154" t="s">
        <v>254</v>
      </c>
      <c r="B190" s="77">
        <v>650</v>
      </c>
      <c r="C190" s="31" t="s">
        <v>151</v>
      </c>
      <c r="D190" s="31" t="s">
        <v>85</v>
      </c>
      <c r="E190" s="78" t="s">
        <v>255</v>
      </c>
      <c r="F190" s="78" t="s">
        <v>32</v>
      </c>
      <c r="G190" s="32">
        <f t="shared" si="14"/>
        <v>3966840.88</v>
      </c>
      <c r="H190" s="32">
        <f>H191</f>
        <v>3966840.88</v>
      </c>
      <c r="I190" s="93"/>
    </row>
    <row r="191" spans="1:9" ht="84" customHeight="1">
      <c r="A191" s="154" t="s">
        <v>76</v>
      </c>
      <c r="B191" s="77">
        <v>650</v>
      </c>
      <c r="C191" s="31" t="s">
        <v>151</v>
      </c>
      <c r="D191" s="31" t="s">
        <v>85</v>
      </c>
      <c r="E191" s="78" t="s">
        <v>255</v>
      </c>
      <c r="F191" s="77">
        <v>200</v>
      </c>
      <c r="G191" s="32">
        <f t="shared" si="14"/>
        <v>3966840.88</v>
      </c>
      <c r="H191" s="32">
        <f>H192</f>
        <v>3966840.88</v>
      </c>
      <c r="I191" s="93"/>
    </row>
    <row r="192" spans="1:9" ht="126" customHeight="1">
      <c r="A192" s="154" t="s">
        <v>77</v>
      </c>
      <c r="B192" s="77">
        <v>650</v>
      </c>
      <c r="C192" s="31" t="s">
        <v>151</v>
      </c>
      <c r="D192" s="31" t="s">
        <v>85</v>
      </c>
      <c r="E192" s="78" t="s">
        <v>255</v>
      </c>
      <c r="F192" s="77">
        <v>240</v>
      </c>
      <c r="G192" s="32">
        <f t="shared" si="14"/>
        <v>3966840.88</v>
      </c>
      <c r="H192" s="32">
        <f>H193</f>
        <v>3966840.88</v>
      </c>
      <c r="I192" s="93"/>
    </row>
    <row r="193" spans="1:9" ht="81.75" customHeight="1">
      <c r="A193" s="155" t="s">
        <v>256</v>
      </c>
      <c r="B193" s="77">
        <v>650</v>
      </c>
      <c r="C193" s="31" t="s">
        <v>151</v>
      </c>
      <c r="D193" s="31" t="s">
        <v>85</v>
      </c>
      <c r="E193" s="78" t="s">
        <v>255</v>
      </c>
      <c r="F193" s="77">
        <v>244</v>
      </c>
      <c r="G193" s="32">
        <f t="shared" si="14"/>
        <v>3966840.88</v>
      </c>
      <c r="H193" s="32">
        <v>3966840.88</v>
      </c>
      <c r="I193" s="93"/>
    </row>
    <row r="194" spans="1:9" ht="102" customHeight="1">
      <c r="A194" s="168" t="s">
        <v>274</v>
      </c>
      <c r="B194" s="169">
        <v>650</v>
      </c>
      <c r="C194" s="170" t="s">
        <v>151</v>
      </c>
      <c r="D194" s="170" t="s">
        <v>85</v>
      </c>
      <c r="E194" s="171">
        <v>7000020826</v>
      </c>
      <c r="F194" s="171">
        <v>0</v>
      </c>
      <c r="G194" s="172">
        <f t="shared" si="14"/>
        <v>100000</v>
      </c>
      <c r="H194" s="173">
        <f>H195</f>
        <v>100000</v>
      </c>
      <c r="I194" s="171"/>
    </row>
    <row r="195" spans="1:9" ht="57.75" customHeight="1">
      <c r="A195" s="168" t="s">
        <v>76</v>
      </c>
      <c r="B195" s="169">
        <v>650</v>
      </c>
      <c r="C195" s="170" t="s">
        <v>151</v>
      </c>
      <c r="D195" s="170" t="s">
        <v>85</v>
      </c>
      <c r="E195" s="171">
        <v>7000020826</v>
      </c>
      <c r="F195" s="171">
        <v>200</v>
      </c>
      <c r="G195" s="172">
        <f t="shared" si="14"/>
        <v>100000</v>
      </c>
      <c r="H195" s="173">
        <f>H196</f>
        <v>100000</v>
      </c>
      <c r="I195" s="171"/>
    </row>
    <row r="196" spans="1:9" ht="57.75" customHeight="1">
      <c r="A196" s="168" t="s">
        <v>77</v>
      </c>
      <c r="B196" s="169">
        <v>650</v>
      </c>
      <c r="C196" s="170" t="s">
        <v>151</v>
      </c>
      <c r="D196" s="170" t="s">
        <v>85</v>
      </c>
      <c r="E196" s="171">
        <v>7000020826</v>
      </c>
      <c r="F196" s="171">
        <v>240</v>
      </c>
      <c r="G196" s="172">
        <f t="shared" si="14"/>
        <v>100000</v>
      </c>
      <c r="H196" s="173">
        <f>H197</f>
        <v>100000</v>
      </c>
      <c r="I196" s="171"/>
    </row>
    <row r="197" spans="1:9" ht="92.25" customHeight="1">
      <c r="A197" s="174" t="s">
        <v>256</v>
      </c>
      <c r="B197" s="169">
        <v>650</v>
      </c>
      <c r="C197" s="170" t="s">
        <v>151</v>
      </c>
      <c r="D197" s="170" t="s">
        <v>85</v>
      </c>
      <c r="E197" s="171">
        <v>7000020826</v>
      </c>
      <c r="F197" s="171">
        <v>244</v>
      </c>
      <c r="G197" s="172">
        <f t="shared" si="14"/>
        <v>100000</v>
      </c>
      <c r="H197" s="173">
        <v>100000</v>
      </c>
      <c r="I197" s="171"/>
    </row>
    <row r="198" spans="1:9" ht="39" customHeight="1">
      <c r="A198" s="145" t="s">
        <v>161</v>
      </c>
      <c r="B198" s="151">
        <v>650</v>
      </c>
      <c r="C198" s="146" t="s">
        <v>54</v>
      </c>
      <c r="D198" s="146" t="s">
        <v>28</v>
      </c>
      <c r="E198" s="97" t="s">
        <v>31</v>
      </c>
      <c r="F198" s="78" t="s">
        <v>32</v>
      </c>
      <c r="G198" s="93">
        <f t="shared" si="14"/>
        <v>1188.03</v>
      </c>
      <c r="H198" s="93">
        <f>H203</f>
        <v>0</v>
      </c>
      <c r="I198" s="93">
        <f>I203</f>
        <v>1188.03</v>
      </c>
    </row>
    <row r="199" spans="1:9" ht="44.25" customHeight="1">
      <c r="A199" s="160" t="s">
        <v>162</v>
      </c>
      <c r="B199" s="77">
        <v>650</v>
      </c>
      <c r="C199" s="31" t="s">
        <v>54</v>
      </c>
      <c r="D199" s="31" t="s">
        <v>151</v>
      </c>
      <c r="E199" s="78" t="s">
        <v>31</v>
      </c>
      <c r="F199" s="78" t="s">
        <v>32</v>
      </c>
      <c r="G199" s="32">
        <f t="shared" si="14"/>
        <v>1188.03</v>
      </c>
      <c r="H199" s="32">
        <f aca="true" t="shared" si="18" ref="H199:H205">H200</f>
        <v>0</v>
      </c>
      <c r="I199" s="32">
        <f aca="true" t="shared" si="19" ref="I199:I205">I200</f>
        <v>1188.03</v>
      </c>
    </row>
    <row r="200" spans="1:9" ht="57.75" customHeight="1">
      <c r="A200" s="175" t="s">
        <v>275</v>
      </c>
      <c r="B200" s="77">
        <v>650</v>
      </c>
      <c r="C200" s="31" t="s">
        <v>54</v>
      </c>
      <c r="D200" s="31" t="s">
        <v>151</v>
      </c>
      <c r="E200" s="78" t="s">
        <v>164</v>
      </c>
      <c r="F200" s="78" t="s">
        <v>32</v>
      </c>
      <c r="G200" s="32">
        <f t="shared" si="14"/>
        <v>1188.03</v>
      </c>
      <c r="H200" s="32">
        <f t="shared" si="18"/>
        <v>0</v>
      </c>
      <c r="I200" s="32">
        <f t="shared" si="19"/>
        <v>1188.03</v>
      </c>
    </row>
    <row r="201" spans="1:9" ht="24" customHeight="1">
      <c r="A201" s="160" t="s">
        <v>165</v>
      </c>
      <c r="B201" s="77">
        <v>650</v>
      </c>
      <c r="C201" s="31" t="s">
        <v>54</v>
      </c>
      <c r="D201" s="31" t="s">
        <v>151</v>
      </c>
      <c r="E201" s="78" t="s">
        <v>166</v>
      </c>
      <c r="F201" s="78" t="s">
        <v>32</v>
      </c>
      <c r="G201" s="32">
        <f t="shared" si="14"/>
        <v>1188.03</v>
      </c>
      <c r="H201" s="32">
        <f t="shared" si="18"/>
        <v>0</v>
      </c>
      <c r="I201" s="32">
        <f t="shared" si="19"/>
        <v>1188.03</v>
      </c>
    </row>
    <row r="202" spans="1:9" ht="114" customHeight="1" hidden="1">
      <c r="A202" s="160" t="s">
        <v>167</v>
      </c>
      <c r="B202" s="77">
        <v>650</v>
      </c>
      <c r="C202" s="31" t="s">
        <v>54</v>
      </c>
      <c r="D202" s="31" t="s">
        <v>151</v>
      </c>
      <c r="E202" s="78" t="s">
        <v>168</v>
      </c>
      <c r="F202" s="78" t="s">
        <v>32</v>
      </c>
      <c r="G202" s="32">
        <f t="shared" si="14"/>
        <v>1188.03</v>
      </c>
      <c r="H202" s="32">
        <f t="shared" si="18"/>
        <v>0</v>
      </c>
      <c r="I202" s="32">
        <f t="shared" si="19"/>
        <v>1188.03</v>
      </c>
    </row>
    <row r="203" spans="1:9" ht="39" customHeight="1" hidden="1">
      <c r="A203" s="160" t="s">
        <v>169</v>
      </c>
      <c r="B203" s="77">
        <v>650</v>
      </c>
      <c r="C203" s="31" t="s">
        <v>54</v>
      </c>
      <c r="D203" s="31" t="s">
        <v>151</v>
      </c>
      <c r="E203" s="78" t="s">
        <v>170</v>
      </c>
      <c r="F203" s="78" t="s">
        <v>32</v>
      </c>
      <c r="G203" s="32">
        <f t="shared" si="14"/>
        <v>1188.03</v>
      </c>
      <c r="H203" s="32">
        <f t="shared" si="18"/>
        <v>0</v>
      </c>
      <c r="I203" s="32">
        <f t="shared" si="19"/>
        <v>1188.03</v>
      </c>
    </row>
    <row r="204" spans="1:9" ht="39" customHeight="1" hidden="1">
      <c r="A204" s="176" t="s">
        <v>171</v>
      </c>
      <c r="B204" s="77">
        <v>650</v>
      </c>
      <c r="C204" s="31" t="s">
        <v>54</v>
      </c>
      <c r="D204" s="31" t="s">
        <v>151</v>
      </c>
      <c r="E204" s="78" t="s">
        <v>172</v>
      </c>
      <c r="F204" s="78" t="s">
        <v>32</v>
      </c>
      <c r="G204" s="32">
        <f t="shared" si="14"/>
        <v>1188.03</v>
      </c>
      <c r="H204" s="32">
        <f t="shared" si="18"/>
        <v>0</v>
      </c>
      <c r="I204" s="32">
        <f t="shared" si="19"/>
        <v>1188.03</v>
      </c>
    </row>
    <row r="205" spans="1:9" ht="81.75" customHeight="1" hidden="1">
      <c r="A205" s="147" t="s">
        <v>37</v>
      </c>
      <c r="B205" s="77">
        <v>650</v>
      </c>
      <c r="C205" s="31" t="s">
        <v>54</v>
      </c>
      <c r="D205" s="31" t="s">
        <v>151</v>
      </c>
      <c r="E205" s="78" t="s">
        <v>172</v>
      </c>
      <c r="F205" s="77">
        <v>100</v>
      </c>
      <c r="G205" s="32">
        <f t="shared" si="14"/>
        <v>1188.03</v>
      </c>
      <c r="H205" s="32">
        <f t="shared" si="18"/>
        <v>0</v>
      </c>
      <c r="I205" s="32">
        <f t="shared" si="19"/>
        <v>1188.03</v>
      </c>
    </row>
    <row r="206" spans="1:9" ht="59.25" customHeight="1">
      <c r="A206" s="147" t="s">
        <v>39</v>
      </c>
      <c r="B206" s="77">
        <v>650</v>
      </c>
      <c r="C206" s="31" t="s">
        <v>54</v>
      </c>
      <c r="D206" s="31" t="s">
        <v>151</v>
      </c>
      <c r="E206" s="78" t="s">
        <v>172</v>
      </c>
      <c r="F206" s="77">
        <v>120</v>
      </c>
      <c r="G206" s="32">
        <f t="shared" si="14"/>
        <v>1188.03</v>
      </c>
      <c r="H206" s="32">
        <f>H207+H208</f>
        <v>0</v>
      </c>
      <c r="I206" s="32">
        <f>I207+I208</f>
        <v>1188.03</v>
      </c>
    </row>
    <row r="207" spans="1:9" ht="56.25" customHeight="1">
      <c r="A207" s="147" t="s">
        <v>41</v>
      </c>
      <c r="B207" s="77">
        <v>650</v>
      </c>
      <c r="C207" s="31" t="s">
        <v>54</v>
      </c>
      <c r="D207" s="31" t="s">
        <v>151</v>
      </c>
      <c r="E207" s="78" t="s">
        <v>172</v>
      </c>
      <c r="F207" s="77">
        <v>121</v>
      </c>
      <c r="G207" s="32">
        <f t="shared" si="14"/>
        <v>912.47</v>
      </c>
      <c r="H207" s="32">
        <v>0</v>
      </c>
      <c r="I207" s="32">
        <v>912.47</v>
      </c>
    </row>
    <row r="208" spans="1:9" ht="60" customHeight="1">
      <c r="A208" s="147" t="s">
        <v>45</v>
      </c>
      <c r="B208" s="77">
        <v>650</v>
      </c>
      <c r="C208" s="31" t="s">
        <v>54</v>
      </c>
      <c r="D208" s="31" t="s">
        <v>151</v>
      </c>
      <c r="E208" s="78" t="s">
        <v>172</v>
      </c>
      <c r="F208" s="77">
        <v>129</v>
      </c>
      <c r="G208" s="32">
        <f t="shared" si="14"/>
        <v>275.56</v>
      </c>
      <c r="H208" s="32">
        <v>0</v>
      </c>
      <c r="I208" s="32">
        <v>275.56</v>
      </c>
    </row>
    <row r="209" spans="1:9" ht="60" customHeight="1">
      <c r="A209" s="150" t="s">
        <v>173</v>
      </c>
      <c r="B209" s="151">
        <v>650</v>
      </c>
      <c r="C209" s="97" t="s">
        <v>65</v>
      </c>
      <c r="D209" s="97" t="s">
        <v>28</v>
      </c>
      <c r="E209" s="97" t="s">
        <v>31</v>
      </c>
      <c r="F209" s="97" t="s">
        <v>32</v>
      </c>
      <c r="G209" s="93">
        <f t="shared" si="14"/>
        <v>11630</v>
      </c>
      <c r="H209" s="93">
        <f>H210</f>
        <v>11630</v>
      </c>
      <c r="I209" s="93">
        <f>I210</f>
        <v>0</v>
      </c>
    </row>
    <row r="210" spans="1:9" ht="60" customHeight="1">
      <c r="A210" s="147" t="s">
        <v>174</v>
      </c>
      <c r="B210" s="77">
        <v>650</v>
      </c>
      <c r="C210" s="78" t="s">
        <v>65</v>
      </c>
      <c r="D210" s="78" t="s">
        <v>65</v>
      </c>
      <c r="E210" s="78" t="s">
        <v>31</v>
      </c>
      <c r="F210" s="78" t="s">
        <v>32</v>
      </c>
      <c r="G210" s="32">
        <f t="shared" si="14"/>
        <v>11630</v>
      </c>
      <c r="H210" s="32">
        <f>H211+H220</f>
        <v>11630</v>
      </c>
      <c r="I210" s="32">
        <f>I211</f>
        <v>0</v>
      </c>
    </row>
    <row r="211" spans="1:9" ht="60" customHeight="1">
      <c r="A211" s="147" t="s">
        <v>276</v>
      </c>
      <c r="B211" s="77">
        <v>650</v>
      </c>
      <c r="C211" s="78" t="s">
        <v>65</v>
      </c>
      <c r="D211" s="78" t="s">
        <v>65</v>
      </c>
      <c r="E211" s="78" t="s">
        <v>176</v>
      </c>
      <c r="F211" s="78" t="s">
        <v>32</v>
      </c>
      <c r="G211" s="32">
        <f t="shared" si="14"/>
        <v>3000</v>
      </c>
      <c r="H211" s="32">
        <f>H212</f>
        <v>3000</v>
      </c>
      <c r="I211" s="32">
        <f>I212</f>
        <v>0</v>
      </c>
    </row>
    <row r="212" spans="1:9" ht="60" customHeight="1">
      <c r="A212" s="147" t="s">
        <v>74</v>
      </c>
      <c r="B212" s="78">
        <v>650</v>
      </c>
      <c r="C212" s="78" t="s">
        <v>65</v>
      </c>
      <c r="D212" s="78" t="s">
        <v>65</v>
      </c>
      <c r="E212" s="78" t="s">
        <v>177</v>
      </c>
      <c r="F212" s="78" t="s">
        <v>32</v>
      </c>
      <c r="G212" s="32">
        <f t="shared" si="14"/>
        <v>3000</v>
      </c>
      <c r="H212" s="107">
        <f>H213+H217</f>
        <v>3000</v>
      </c>
      <c r="I212" s="107">
        <f>I213</f>
        <v>0</v>
      </c>
    </row>
    <row r="213" spans="1:9" ht="120" customHeight="1">
      <c r="A213" s="147" t="s">
        <v>37</v>
      </c>
      <c r="B213" s="78">
        <v>650</v>
      </c>
      <c r="C213" s="78" t="s">
        <v>65</v>
      </c>
      <c r="D213" s="78" t="s">
        <v>65</v>
      </c>
      <c r="E213" s="78" t="s">
        <v>177</v>
      </c>
      <c r="F213" s="78">
        <v>100</v>
      </c>
      <c r="G213" s="32">
        <f t="shared" si="14"/>
        <v>0</v>
      </c>
      <c r="H213" s="107">
        <f>H214</f>
        <v>0</v>
      </c>
      <c r="I213" s="107">
        <f>I214</f>
        <v>0</v>
      </c>
    </row>
    <row r="214" spans="1:9" ht="70.5" customHeight="1">
      <c r="A214" s="147" t="s">
        <v>39</v>
      </c>
      <c r="B214" s="78">
        <v>650</v>
      </c>
      <c r="C214" s="78" t="s">
        <v>65</v>
      </c>
      <c r="D214" s="78" t="s">
        <v>65</v>
      </c>
      <c r="E214" s="78" t="s">
        <v>177</v>
      </c>
      <c r="F214" s="78">
        <v>120</v>
      </c>
      <c r="G214" s="32">
        <f t="shared" si="14"/>
        <v>0</v>
      </c>
      <c r="H214" s="107">
        <f>H215+H216</f>
        <v>0</v>
      </c>
      <c r="I214" s="107">
        <f>I215+I216</f>
        <v>0</v>
      </c>
    </row>
    <row r="215" spans="1:9" ht="63" customHeight="1">
      <c r="A215" s="147" t="s">
        <v>41</v>
      </c>
      <c r="B215" s="104">
        <v>650</v>
      </c>
      <c r="C215" s="78" t="s">
        <v>65</v>
      </c>
      <c r="D215" s="78" t="s">
        <v>65</v>
      </c>
      <c r="E215" s="78" t="s">
        <v>177</v>
      </c>
      <c r="F215" s="104" t="s">
        <v>42</v>
      </c>
      <c r="G215" s="32">
        <f t="shared" si="14"/>
        <v>0</v>
      </c>
      <c r="H215" s="107">
        <v>0</v>
      </c>
      <c r="I215" s="107">
        <v>0</v>
      </c>
    </row>
    <row r="216" spans="1:11" ht="119.25" customHeight="1">
      <c r="A216" s="147" t="s">
        <v>45</v>
      </c>
      <c r="B216" s="104">
        <v>650</v>
      </c>
      <c r="C216" s="78" t="s">
        <v>65</v>
      </c>
      <c r="D216" s="78" t="s">
        <v>65</v>
      </c>
      <c r="E216" s="78" t="s">
        <v>177</v>
      </c>
      <c r="F216" s="104" t="s">
        <v>46</v>
      </c>
      <c r="G216" s="32">
        <f t="shared" si="14"/>
        <v>0</v>
      </c>
      <c r="H216" s="107">
        <v>0</v>
      </c>
      <c r="I216" s="107">
        <v>0</v>
      </c>
      <c r="K216" s="105"/>
    </row>
    <row r="217" spans="1:9" ht="45" customHeight="1">
      <c r="A217" s="147" t="s">
        <v>76</v>
      </c>
      <c r="B217" s="77">
        <v>650</v>
      </c>
      <c r="C217" s="31" t="s">
        <v>65</v>
      </c>
      <c r="D217" s="31" t="s">
        <v>65</v>
      </c>
      <c r="E217" s="77">
        <v>3200099990</v>
      </c>
      <c r="F217" s="77">
        <v>200</v>
      </c>
      <c r="G217" s="32">
        <f t="shared" si="14"/>
        <v>3000</v>
      </c>
      <c r="H217" s="107">
        <f>H218</f>
        <v>3000</v>
      </c>
      <c r="I217" s="107">
        <f>I218</f>
        <v>0</v>
      </c>
    </row>
    <row r="218" spans="1:9" ht="30" customHeight="1">
      <c r="A218" s="147" t="s">
        <v>77</v>
      </c>
      <c r="B218" s="77">
        <v>650</v>
      </c>
      <c r="C218" s="31" t="s">
        <v>65</v>
      </c>
      <c r="D218" s="31" t="s">
        <v>65</v>
      </c>
      <c r="E218" s="77">
        <v>3200099990</v>
      </c>
      <c r="F218" s="77">
        <v>240</v>
      </c>
      <c r="G218" s="32">
        <f t="shared" si="14"/>
        <v>3000</v>
      </c>
      <c r="H218" s="107">
        <f>H219</f>
        <v>3000</v>
      </c>
      <c r="I218" s="107">
        <f>I219</f>
        <v>0</v>
      </c>
    </row>
    <row r="219" spans="1:9" ht="60" customHeight="1">
      <c r="A219" s="147" t="s">
        <v>78</v>
      </c>
      <c r="B219" s="77">
        <v>650</v>
      </c>
      <c r="C219" s="31" t="s">
        <v>65</v>
      </c>
      <c r="D219" s="31" t="s">
        <v>65</v>
      </c>
      <c r="E219" s="77">
        <v>3200099990</v>
      </c>
      <c r="F219" s="77">
        <v>244</v>
      </c>
      <c r="G219" s="32">
        <f t="shared" si="14"/>
        <v>3000</v>
      </c>
      <c r="H219" s="107">
        <v>3000</v>
      </c>
      <c r="I219" s="107">
        <v>0</v>
      </c>
    </row>
    <row r="220" spans="1:9" ht="45" customHeight="1">
      <c r="A220" s="154" t="s">
        <v>254</v>
      </c>
      <c r="B220" s="161">
        <v>650</v>
      </c>
      <c r="C220" s="162">
        <v>7</v>
      </c>
      <c r="D220" s="162">
        <v>7</v>
      </c>
      <c r="E220" s="163">
        <v>7000020817</v>
      </c>
      <c r="F220" s="163">
        <v>0</v>
      </c>
      <c r="G220" s="32">
        <f t="shared" si="14"/>
        <v>8630</v>
      </c>
      <c r="H220" s="107">
        <f>H221</f>
        <v>8630</v>
      </c>
      <c r="I220" s="107"/>
    </row>
    <row r="221" spans="1:11" ht="82.5" customHeight="1" hidden="1">
      <c r="A221" s="154" t="s">
        <v>76</v>
      </c>
      <c r="B221" s="161">
        <v>650</v>
      </c>
      <c r="C221" s="162">
        <v>7</v>
      </c>
      <c r="D221" s="162">
        <v>7</v>
      </c>
      <c r="E221" s="163">
        <v>7000020817</v>
      </c>
      <c r="F221" s="163">
        <v>200</v>
      </c>
      <c r="G221" s="32">
        <f t="shared" si="14"/>
        <v>8630</v>
      </c>
      <c r="H221" s="107">
        <f>H222</f>
        <v>8630</v>
      </c>
      <c r="I221" s="107"/>
      <c r="K221" s="106"/>
    </row>
    <row r="222" spans="1:11" ht="108" customHeight="1" hidden="1">
      <c r="A222" s="154" t="s">
        <v>77</v>
      </c>
      <c r="B222" s="161">
        <v>650</v>
      </c>
      <c r="C222" s="162">
        <v>7</v>
      </c>
      <c r="D222" s="162">
        <v>7</v>
      </c>
      <c r="E222" s="163">
        <v>7000020817</v>
      </c>
      <c r="F222" s="163">
        <v>240</v>
      </c>
      <c r="G222" s="32">
        <f t="shared" si="14"/>
        <v>8630</v>
      </c>
      <c r="H222" s="107">
        <f>H223</f>
        <v>8630</v>
      </c>
      <c r="I222" s="107"/>
      <c r="K222" s="106"/>
    </row>
    <row r="223" spans="1:11" ht="82.5" customHeight="1" hidden="1">
      <c r="A223" s="155" t="s">
        <v>256</v>
      </c>
      <c r="B223" s="164">
        <v>650</v>
      </c>
      <c r="C223" s="165">
        <v>7</v>
      </c>
      <c r="D223" s="165">
        <v>7</v>
      </c>
      <c r="E223" s="166">
        <v>7000020817</v>
      </c>
      <c r="F223" s="166">
        <v>244</v>
      </c>
      <c r="G223" s="32">
        <f t="shared" si="14"/>
        <v>8630</v>
      </c>
      <c r="H223" s="107">
        <v>8630</v>
      </c>
      <c r="I223" s="107"/>
      <c r="K223" s="106"/>
    </row>
    <row r="224" spans="1:11" ht="82.5" customHeight="1" hidden="1">
      <c r="A224" s="147" t="s">
        <v>178</v>
      </c>
      <c r="B224" s="77">
        <v>650</v>
      </c>
      <c r="C224" s="78" t="s">
        <v>158</v>
      </c>
      <c r="D224" s="78" t="s">
        <v>27</v>
      </c>
      <c r="E224" s="78" t="s">
        <v>31</v>
      </c>
      <c r="F224" s="78" t="s">
        <v>32</v>
      </c>
      <c r="G224" s="32">
        <f t="shared" si="14"/>
        <v>9809962.29</v>
      </c>
      <c r="H224" s="107">
        <f>H225+H245+H249</f>
        <v>9509962.29</v>
      </c>
      <c r="I224" s="107">
        <f>I225</f>
        <v>300000</v>
      </c>
      <c r="K224" s="106"/>
    </row>
    <row r="225" spans="1:11" ht="82.5" customHeight="1" hidden="1">
      <c r="A225" s="147" t="s">
        <v>277</v>
      </c>
      <c r="B225" s="77">
        <v>650</v>
      </c>
      <c r="C225" s="78" t="s">
        <v>158</v>
      </c>
      <c r="D225" s="78" t="s">
        <v>27</v>
      </c>
      <c r="E225" s="78" t="s">
        <v>278</v>
      </c>
      <c r="F225" s="78" t="s">
        <v>32</v>
      </c>
      <c r="G225" s="32">
        <f t="shared" si="14"/>
        <v>7823173.29</v>
      </c>
      <c r="H225" s="107">
        <f>H226+H241</f>
        <v>7523173.29</v>
      </c>
      <c r="I225" s="107">
        <f>I240</f>
        <v>300000</v>
      </c>
      <c r="K225" s="106"/>
    </row>
    <row r="226" spans="1:9" ht="65.25" customHeight="1">
      <c r="A226" s="147" t="s">
        <v>74</v>
      </c>
      <c r="B226" s="77">
        <v>650</v>
      </c>
      <c r="C226" s="78" t="s">
        <v>158</v>
      </c>
      <c r="D226" s="78" t="s">
        <v>27</v>
      </c>
      <c r="E226" s="78" t="s">
        <v>279</v>
      </c>
      <c r="F226" s="78" t="s">
        <v>32</v>
      </c>
      <c r="G226" s="32">
        <f t="shared" si="14"/>
        <v>7520142.99</v>
      </c>
      <c r="H226" s="107">
        <f>H227+H237+H251</f>
        <v>7520142.99</v>
      </c>
      <c r="I226" s="107">
        <f>I227+I237+I249+I247</f>
        <v>0</v>
      </c>
    </row>
    <row r="227" spans="1:9" ht="67.5" customHeight="1">
      <c r="A227" s="147" t="s">
        <v>37</v>
      </c>
      <c r="B227" s="77">
        <v>650</v>
      </c>
      <c r="C227" s="78" t="s">
        <v>158</v>
      </c>
      <c r="D227" s="78" t="s">
        <v>27</v>
      </c>
      <c r="E227" s="78" t="s">
        <v>279</v>
      </c>
      <c r="F227" s="77">
        <v>100</v>
      </c>
      <c r="G227" s="32">
        <f t="shared" si="14"/>
        <v>5068185</v>
      </c>
      <c r="H227" s="107">
        <f>H228</f>
        <v>5068185</v>
      </c>
      <c r="I227" s="107">
        <f>I228</f>
        <v>0</v>
      </c>
    </row>
    <row r="228" spans="1:9" ht="61.5" customHeight="1">
      <c r="A228" s="148" t="s">
        <v>179</v>
      </c>
      <c r="B228" s="77">
        <v>650</v>
      </c>
      <c r="C228" s="78" t="s">
        <v>158</v>
      </c>
      <c r="D228" s="78" t="s">
        <v>27</v>
      </c>
      <c r="E228" s="78" t="s">
        <v>279</v>
      </c>
      <c r="F228" s="77">
        <v>110</v>
      </c>
      <c r="G228" s="32">
        <f t="shared" si="14"/>
        <v>5068185</v>
      </c>
      <c r="H228" s="107">
        <f>H229+H230+H231</f>
        <v>5068185</v>
      </c>
      <c r="I228" s="107">
        <f>I229+I230+I231</f>
        <v>0</v>
      </c>
    </row>
    <row r="229" spans="1:9" ht="131.25" customHeight="1">
      <c r="A229" s="147" t="s">
        <v>180</v>
      </c>
      <c r="B229" s="77">
        <v>650</v>
      </c>
      <c r="C229" s="78" t="s">
        <v>158</v>
      </c>
      <c r="D229" s="78" t="s">
        <v>27</v>
      </c>
      <c r="E229" s="78" t="s">
        <v>279</v>
      </c>
      <c r="F229" s="77">
        <v>111</v>
      </c>
      <c r="G229" s="32">
        <f t="shared" si="14"/>
        <v>3936935</v>
      </c>
      <c r="H229" s="107">
        <v>3936935</v>
      </c>
      <c r="I229" s="107">
        <v>0</v>
      </c>
    </row>
    <row r="230" spans="1:9" ht="54" customHeight="1">
      <c r="A230" s="147" t="s">
        <v>181</v>
      </c>
      <c r="B230" s="77">
        <v>650</v>
      </c>
      <c r="C230" s="78" t="s">
        <v>158</v>
      </c>
      <c r="D230" s="78" t="s">
        <v>27</v>
      </c>
      <c r="E230" s="78" t="s">
        <v>279</v>
      </c>
      <c r="F230" s="77">
        <v>112</v>
      </c>
      <c r="G230" s="32">
        <f t="shared" si="14"/>
        <v>27075</v>
      </c>
      <c r="H230" s="107">
        <v>27075</v>
      </c>
      <c r="I230" s="107">
        <v>0</v>
      </c>
    </row>
    <row r="231" spans="1:9" ht="57.75" customHeight="1">
      <c r="A231" s="147" t="s">
        <v>182</v>
      </c>
      <c r="B231" s="77">
        <v>650</v>
      </c>
      <c r="C231" s="78" t="s">
        <v>158</v>
      </c>
      <c r="D231" s="78" t="s">
        <v>27</v>
      </c>
      <c r="E231" s="78" t="s">
        <v>279</v>
      </c>
      <c r="F231" s="77">
        <v>119</v>
      </c>
      <c r="G231" s="32">
        <f t="shared" si="14"/>
        <v>1104175</v>
      </c>
      <c r="H231" s="107">
        <v>1104175</v>
      </c>
      <c r="I231" s="107">
        <v>0</v>
      </c>
    </row>
    <row r="232" spans="1:9" ht="58.5" customHeight="1">
      <c r="A232" s="147" t="s">
        <v>74</v>
      </c>
      <c r="B232" s="77">
        <v>650</v>
      </c>
      <c r="C232" s="78" t="s">
        <v>158</v>
      </c>
      <c r="D232" s="78" t="s">
        <v>27</v>
      </c>
      <c r="E232" s="78">
        <v>7000082440</v>
      </c>
      <c r="F232" s="78" t="s">
        <v>32</v>
      </c>
      <c r="G232" s="32">
        <f t="shared" si="14"/>
        <v>0</v>
      </c>
      <c r="H232" s="107">
        <f>H233</f>
        <v>0</v>
      </c>
      <c r="I232" s="107"/>
    </row>
    <row r="233" spans="1:256" s="181" customFormat="1" ht="72.75" customHeight="1">
      <c r="A233" s="147" t="s">
        <v>37</v>
      </c>
      <c r="B233" s="177">
        <v>650</v>
      </c>
      <c r="C233" s="178" t="s">
        <v>158</v>
      </c>
      <c r="D233" s="178" t="s">
        <v>27</v>
      </c>
      <c r="E233" s="178">
        <v>7000082440</v>
      </c>
      <c r="F233" s="177">
        <v>100</v>
      </c>
      <c r="G233" s="179">
        <f t="shared" si="14"/>
        <v>0</v>
      </c>
      <c r="H233" s="180">
        <f>H234</f>
        <v>0</v>
      </c>
      <c r="I233" s="180"/>
      <c r="IN233" s="182"/>
      <c r="IO233" s="182"/>
      <c r="IP233" s="182"/>
      <c r="IQ233" s="182"/>
      <c r="IR233" s="182"/>
      <c r="IS233" s="182"/>
      <c r="IT233" s="182"/>
      <c r="IU233" s="182"/>
      <c r="IV233" s="182"/>
    </row>
    <row r="234" spans="1:256" s="181" customFormat="1" ht="72.75" customHeight="1">
      <c r="A234" s="148" t="s">
        <v>179</v>
      </c>
      <c r="B234" s="177">
        <v>650</v>
      </c>
      <c r="C234" s="178" t="s">
        <v>158</v>
      </c>
      <c r="D234" s="178" t="s">
        <v>27</v>
      </c>
      <c r="E234" s="178">
        <v>7000082440</v>
      </c>
      <c r="F234" s="177">
        <v>110</v>
      </c>
      <c r="G234" s="179">
        <f t="shared" si="14"/>
        <v>0</v>
      </c>
      <c r="H234" s="180">
        <f>H235+H236</f>
        <v>0</v>
      </c>
      <c r="I234" s="180"/>
      <c r="IN234" s="182"/>
      <c r="IO234" s="182"/>
      <c r="IP234" s="182"/>
      <c r="IQ234" s="182"/>
      <c r="IR234" s="182"/>
      <c r="IS234" s="182"/>
      <c r="IT234" s="182"/>
      <c r="IU234" s="182"/>
      <c r="IV234" s="182"/>
    </row>
    <row r="235" spans="1:256" s="181" customFormat="1" ht="72.75" customHeight="1">
      <c r="A235" s="147" t="s">
        <v>183</v>
      </c>
      <c r="B235" s="177">
        <v>650</v>
      </c>
      <c r="C235" s="178" t="s">
        <v>158</v>
      </c>
      <c r="D235" s="178" t="s">
        <v>27</v>
      </c>
      <c r="E235" s="178">
        <v>7000082440</v>
      </c>
      <c r="F235" s="177">
        <v>111</v>
      </c>
      <c r="G235" s="179">
        <f t="shared" si="14"/>
        <v>0</v>
      </c>
      <c r="H235" s="180">
        <v>0</v>
      </c>
      <c r="I235" s="180"/>
      <c r="IN235" s="182"/>
      <c r="IO235" s="182"/>
      <c r="IP235" s="182"/>
      <c r="IQ235" s="182"/>
      <c r="IR235" s="182"/>
      <c r="IS235" s="182"/>
      <c r="IT235" s="182"/>
      <c r="IU235" s="182"/>
      <c r="IV235" s="182"/>
    </row>
    <row r="236" spans="1:256" s="181" customFormat="1" ht="72.75" customHeight="1">
      <c r="A236" s="147" t="s">
        <v>45</v>
      </c>
      <c r="B236" s="177">
        <v>650</v>
      </c>
      <c r="C236" s="178" t="s">
        <v>158</v>
      </c>
      <c r="D236" s="178" t="s">
        <v>27</v>
      </c>
      <c r="E236" s="178">
        <v>7000082440</v>
      </c>
      <c r="F236" s="177">
        <v>119</v>
      </c>
      <c r="G236" s="179">
        <f t="shared" si="14"/>
        <v>0</v>
      </c>
      <c r="H236" s="180">
        <v>0</v>
      </c>
      <c r="I236" s="180"/>
      <c r="IN236" s="182"/>
      <c r="IO236" s="182"/>
      <c r="IP236" s="182"/>
      <c r="IQ236" s="182"/>
      <c r="IR236" s="182"/>
      <c r="IS236" s="182"/>
      <c r="IT236" s="182"/>
      <c r="IU236" s="182"/>
      <c r="IV236" s="182"/>
    </row>
    <row r="237" spans="1:256" s="181" customFormat="1" ht="72.75" customHeight="1">
      <c r="A237" s="147" t="s">
        <v>76</v>
      </c>
      <c r="B237" s="177">
        <v>650</v>
      </c>
      <c r="C237" s="178" t="s">
        <v>158</v>
      </c>
      <c r="D237" s="178" t="s">
        <v>27</v>
      </c>
      <c r="E237" s="178" t="s">
        <v>279</v>
      </c>
      <c r="F237" s="177">
        <v>200</v>
      </c>
      <c r="G237" s="179">
        <f t="shared" si="14"/>
        <v>2421957.99</v>
      </c>
      <c r="H237" s="180">
        <f>H238</f>
        <v>2421957.99</v>
      </c>
      <c r="I237" s="180">
        <v>0</v>
      </c>
      <c r="IN237" s="182"/>
      <c r="IO237" s="182"/>
      <c r="IP237" s="182"/>
      <c r="IQ237" s="182"/>
      <c r="IR237" s="182"/>
      <c r="IS237" s="182"/>
      <c r="IT237" s="182"/>
      <c r="IU237" s="182"/>
      <c r="IV237" s="182"/>
    </row>
    <row r="238" spans="1:256" s="181" customFormat="1" ht="42.75" customHeight="1">
      <c r="A238" s="147" t="s">
        <v>77</v>
      </c>
      <c r="B238" s="177">
        <v>650</v>
      </c>
      <c r="C238" s="178" t="s">
        <v>158</v>
      </c>
      <c r="D238" s="178" t="s">
        <v>27</v>
      </c>
      <c r="E238" s="178" t="s">
        <v>279</v>
      </c>
      <c r="F238" s="177">
        <v>240</v>
      </c>
      <c r="G238" s="179">
        <f t="shared" si="14"/>
        <v>2421957.99</v>
      </c>
      <c r="H238" s="180">
        <f>H239</f>
        <v>2421957.99</v>
      </c>
      <c r="I238" s="180">
        <v>0</v>
      </c>
      <c r="IN238" s="182"/>
      <c r="IO238" s="182"/>
      <c r="IP238" s="182"/>
      <c r="IQ238" s="182"/>
      <c r="IR238" s="182"/>
      <c r="IS238" s="182"/>
      <c r="IT238" s="182"/>
      <c r="IU238" s="182"/>
      <c r="IV238" s="182"/>
    </row>
    <row r="239" spans="1:256" s="181" customFormat="1" ht="62.25" customHeight="1">
      <c r="A239" s="147" t="s">
        <v>78</v>
      </c>
      <c r="B239" s="177">
        <v>650</v>
      </c>
      <c r="C239" s="178" t="s">
        <v>158</v>
      </c>
      <c r="D239" s="178" t="s">
        <v>27</v>
      </c>
      <c r="E239" s="178" t="s">
        <v>279</v>
      </c>
      <c r="F239" s="177">
        <v>244</v>
      </c>
      <c r="G239" s="179">
        <f t="shared" si="14"/>
        <v>2421957.99</v>
      </c>
      <c r="H239" s="180">
        <v>2421957.99</v>
      </c>
      <c r="I239" s="180">
        <v>0</v>
      </c>
      <c r="IN239" s="182"/>
      <c r="IO239" s="182"/>
      <c r="IP239" s="182"/>
      <c r="IQ239" s="182"/>
      <c r="IR239" s="182"/>
      <c r="IS239" s="182"/>
      <c r="IT239" s="182"/>
      <c r="IU239" s="182"/>
      <c r="IV239" s="182"/>
    </row>
    <row r="240" spans="1:256" s="181" customFormat="1" ht="145.5" customHeight="1">
      <c r="A240" s="147" t="s">
        <v>280</v>
      </c>
      <c r="B240" s="177">
        <v>650</v>
      </c>
      <c r="C240" s="183" t="s">
        <v>158</v>
      </c>
      <c r="D240" s="178" t="s">
        <v>27</v>
      </c>
      <c r="E240" s="183" t="s">
        <v>281</v>
      </c>
      <c r="F240" s="178" t="s">
        <v>110</v>
      </c>
      <c r="G240" s="179">
        <f t="shared" si="14"/>
        <v>300000</v>
      </c>
      <c r="H240" s="180">
        <v>0</v>
      </c>
      <c r="I240" s="180">
        <v>300000</v>
      </c>
      <c r="IN240" s="182"/>
      <c r="IO240" s="182"/>
      <c r="IP240" s="182"/>
      <c r="IQ240" s="182"/>
      <c r="IR240" s="182"/>
      <c r="IS240" s="182"/>
      <c r="IT240" s="182"/>
      <c r="IU240" s="182"/>
      <c r="IV240" s="182"/>
    </row>
    <row r="241" spans="1:256" s="181" customFormat="1" ht="55.5" customHeight="1">
      <c r="A241" s="147" t="s">
        <v>120</v>
      </c>
      <c r="B241" s="177">
        <v>650</v>
      </c>
      <c r="C241" s="183" t="s">
        <v>158</v>
      </c>
      <c r="D241" s="178" t="s">
        <v>27</v>
      </c>
      <c r="E241" s="183" t="s">
        <v>282</v>
      </c>
      <c r="F241" s="178" t="s">
        <v>108</v>
      </c>
      <c r="G241" s="179">
        <f t="shared" si="14"/>
        <v>3030.3</v>
      </c>
      <c r="H241" s="180">
        <f>H242</f>
        <v>3030.3</v>
      </c>
      <c r="I241" s="180"/>
      <c r="IN241" s="182"/>
      <c r="IO241" s="182"/>
      <c r="IP241" s="182"/>
      <c r="IQ241" s="182"/>
      <c r="IR241" s="182"/>
      <c r="IS241" s="182"/>
      <c r="IT241" s="182"/>
      <c r="IU241" s="182"/>
      <c r="IV241" s="182"/>
    </row>
    <row r="242" spans="1:256" s="181" customFormat="1" ht="29.25" customHeight="1">
      <c r="A242" s="147" t="s">
        <v>76</v>
      </c>
      <c r="B242" s="177">
        <v>650</v>
      </c>
      <c r="C242" s="183" t="s">
        <v>158</v>
      </c>
      <c r="D242" s="178" t="s">
        <v>27</v>
      </c>
      <c r="E242" s="183" t="s">
        <v>282</v>
      </c>
      <c r="F242" s="178" t="s">
        <v>108</v>
      </c>
      <c r="G242" s="179">
        <f t="shared" si="14"/>
        <v>3030.3</v>
      </c>
      <c r="H242" s="180">
        <f>H244</f>
        <v>3030.3</v>
      </c>
      <c r="I242" s="180"/>
      <c r="IN242" s="182"/>
      <c r="IO242" s="182"/>
      <c r="IP242" s="182"/>
      <c r="IQ242" s="182"/>
      <c r="IR242" s="182"/>
      <c r="IS242" s="182"/>
      <c r="IT242" s="182"/>
      <c r="IU242" s="182"/>
      <c r="IV242" s="182"/>
    </row>
    <row r="243" spans="1:256" s="181" customFormat="1" ht="29.25" customHeight="1">
      <c r="A243" s="147" t="s">
        <v>77</v>
      </c>
      <c r="B243" s="177">
        <v>650</v>
      </c>
      <c r="C243" s="183" t="s">
        <v>158</v>
      </c>
      <c r="D243" s="178" t="s">
        <v>27</v>
      </c>
      <c r="E243" s="183" t="s">
        <v>282</v>
      </c>
      <c r="F243" s="178" t="s">
        <v>109</v>
      </c>
      <c r="G243" s="179">
        <f t="shared" si="14"/>
        <v>3030.3</v>
      </c>
      <c r="H243" s="180">
        <f>H244</f>
        <v>3030.3</v>
      </c>
      <c r="I243" s="180"/>
      <c r="IN243" s="182"/>
      <c r="IO243" s="182"/>
      <c r="IP243" s="182"/>
      <c r="IQ243" s="182"/>
      <c r="IR243" s="182"/>
      <c r="IS243" s="182"/>
      <c r="IT243" s="182"/>
      <c r="IU243" s="182"/>
      <c r="IV243" s="182"/>
    </row>
    <row r="244" spans="1:256" s="181" customFormat="1" ht="39" customHeight="1">
      <c r="A244" s="147" t="s">
        <v>78</v>
      </c>
      <c r="B244" s="177">
        <v>650</v>
      </c>
      <c r="C244" s="183" t="s">
        <v>158</v>
      </c>
      <c r="D244" s="178" t="s">
        <v>27</v>
      </c>
      <c r="E244" s="183" t="s">
        <v>282</v>
      </c>
      <c r="F244" s="178" t="s">
        <v>110</v>
      </c>
      <c r="G244" s="179">
        <f>H244</f>
        <v>3030.3</v>
      </c>
      <c r="H244" s="180">
        <v>3030.3</v>
      </c>
      <c r="I244" s="180"/>
      <c r="IN244" s="182"/>
      <c r="IO244" s="182"/>
      <c r="IP244" s="182"/>
      <c r="IQ244" s="182"/>
      <c r="IR244" s="182"/>
      <c r="IS244" s="182"/>
      <c r="IT244" s="182"/>
      <c r="IU244" s="182"/>
      <c r="IV244" s="182"/>
    </row>
    <row r="245" spans="1:256" s="181" customFormat="1" ht="30.75" customHeight="1">
      <c r="A245" s="154" t="s">
        <v>254</v>
      </c>
      <c r="B245" s="154">
        <v>650</v>
      </c>
      <c r="C245" s="184">
        <v>8</v>
      </c>
      <c r="D245" s="184">
        <v>1</v>
      </c>
      <c r="E245" s="185">
        <v>7000020817</v>
      </c>
      <c r="F245" s="185">
        <v>0</v>
      </c>
      <c r="G245" s="179">
        <f>H245</f>
        <v>70000</v>
      </c>
      <c r="H245" s="180">
        <f>H246</f>
        <v>70000</v>
      </c>
      <c r="I245" s="180"/>
      <c r="IN245" s="182"/>
      <c r="IO245" s="182"/>
      <c r="IP245" s="182"/>
      <c r="IQ245" s="182"/>
      <c r="IR245" s="182"/>
      <c r="IS245" s="182"/>
      <c r="IT245" s="182"/>
      <c r="IU245" s="182"/>
      <c r="IV245" s="182"/>
    </row>
    <row r="246" spans="1:256" s="181" customFormat="1" ht="30.75" customHeight="1">
      <c r="A246" s="154" t="s">
        <v>76</v>
      </c>
      <c r="B246" s="154">
        <v>650</v>
      </c>
      <c r="C246" s="184">
        <v>8</v>
      </c>
      <c r="D246" s="184">
        <v>1</v>
      </c>
      <c r="E246" s="185">
        <v>7000020817</v>
      </c>
      <c r="F246" s="185">
        <v>200</v>
      </c>
      <c r="G246" s="179">
        <f>H246</f>
        <v>70000</v>
      </c>
      <c r="H246" s="180">
        <f>H247</f>
        <v>70000</v>
      </c>
      <c r="I246" s="180"/>
      <c r="IN246" s="182"/>
      <c r="IO246" s="182"/>
      <c r="IP246" s="182"/>
      <c r="IQ246" s="182"/>
      <c r="IR246" s="182"/>
      <c r="IS246" s="182"/>
      <c r="IT246" s="182"/>
      <c r="IU246" s="182"/>
      <c r="IV246" s="182"/>
    </row>
    <row r="247" spans="1:256" s="181" customFormat="1" ht="29.25" customHeight="1">
      <c r="A247" s="154" t="s">
        <v>77</v>
      </c>
      <c r="B247" s="154">
        <v>650</v>
      </c>
      <c r="C247" s="184">
        <v>8</v>
      </c>
      <c r="D247" s="184">
        <v>1</v>
      </c>
      <c r="E247" s="185">
        <v>7000020817</v>
      </c>
      <c r="F247" s="185">
        <v>240</v>
      </c>
      <c r="G247" s="179">
        <f>H247</f>
        <v>70000</v>
      </c>
      <c r="H247" s="180">
        <f>H248</f>
        <v>70000</v>
      </c>
      <c r="I247" s="180"/>
      <c r="IN247" s="182"/>
      <c r="IO247" s="182"/>
      <c r="IP247" s="182"/>
      <c r="IQ247" s="182"/>
      <c r="IR247" s="182"/>
      <c r="IS247" s="182"/>
      <c r="IT247" s="182"/>
      <c r="IU247" s="182"/>
      <c r="IV247" s="182"/>
    </row>
    <row r="248" spans="1:9" ht="39.75" customHeight="1">
      <c r="A248" s="155" t="s">
        <v>256</v>
      </c>
      <c r="B248" s="164">
        <v>650</v>
      </c>
      <c r="C248" s="165">
        <v>8</v>
      </c>
      <c r="D248" s="165">
        <v>1</v>
      </c>
      <c r="E248" s="166">
        <v>7000020817</v>
      </c>
      <c r="F248" s="166">
        <v>244</v>
      </c>
      <c r="G248" s="32">
        <f>H248</f>
        <v>70000</v>
      </c>
      <c r="H248" s="107">
        <v>70000</v>
      </c>
      <c r="I248" s="107"/>
    </row>
    <row r="249" spans="1:9" ht="40.5" customHeight="1">
      <c r="A249" s="147" t="s">
        <v>60</v>
      </c>
      <c r="B249" s="31">
        <v>650</v>
      </c>
      <c r="C249" s="78" t="s">
        <v>158</v>
      </c>
      <c r="D249" s="78" t="s">
        <v>27</v>
      </c>
      <c r="E249" s="31" t="s">
        <v>59</v>
      </c>
      <c r="F249" s="31" t="s">
        <v>61</v>
      </c>
      <c r="G249" s="32">
        <f aca="true" t="shared" si="20" ref="G249:G277">H249+I249</f>
        <v>1916789</v>
      </c>
      <c r="H249" s="107">
        <f>H250</f>
        <v>1916789</v>
      </c>
      <c r="I249" s="107">
        <f>I250</f>
        <v>0</v>
      </c>
    </row>
    <row r="250" spans="1:9" ht="39.75" customHeight="1">
      <c r="A250" s="147" t="s">
        <v>62</v>
      </c>
      <c r="B250" s="104">
        <v>650</v>
      </c>
      <c r="C250" s="78" t="s">
        <v>158</v>
      </c>
      <c r="D250" s="78" t="s">
        <v>27</v>
      </c>
      <c r="E250" s="31" t="s">
        <v>59</v>
      </c>
      <c r="F250" s="31" t="s">
        <v>63</v>
      </c>
      <c r="G250" s="32">
        <f t="shared" si="20"/>
        <v>1916789</v>
      </c>
      <c r="H250" s="107">
        <v>1916789</v>
      </c>
      <c r="I250" s="107">
        <v>0</v>
      </c>
    </row>
    <row r="251" spans="1:9" ht="30.75" customHeight="1">
      <c r="A251" s="147" t="s">
        <v>79</v>
      </c>
      <c r="B251" s="77">
        <v>650</v>
      </c>
      <c r="C251" s="78" t="s">
        <v>158</v>
      </c>
      <c r="D251" s="78" t="s">
        <v>27</v>
      </c>
      <c r="E251" s="78" t="s">
        <v>279</v>
      </c>
      <c r="F251" s="77">
        <v>850</v>
      </c>
      <c r="G251" s="32">
        <f t="shared" si="20"/>
        <v>30000</v>
      </c>
      <c r="H251" s="107">
        <f>H252+H253+H254</f>
        <v>30000</v>
      </c>
      <c r="I251" s="107">
        <f>I252+I253</f>
        <v>0</v>
      </c>
    </row>
    <row r="252" spans="1:9" ht="34.5" customHeight="1">
      <c r="A252" s="147" t="s">
        <v>80</v>
      </c>
      <c r="B252" s="77">
        <v>650</v>
      </c>
      <c r="C252" s="78" t="s">
        <v>158</v>
      </c>
      <c r="D252" s="78" t="s">
        <v>27</v>
      </c>
      <c r="E252" s="78" t="s">
        <v>279</v>
      </c>
      <c r="F252" s="77">
        <v>851</v>
      </c>
      <c r="G252" s="32">
        <f t="shared" si="20"/>
        <v>20000</v>
      </c>
      <c r="H252" s="107">
        <v>20000</v>
      </c>
      <c r="I252" s="107">
        <v>0</v>
      </c>
    </row>
    <row r="253" spans="1:9" ht="18.75">
      <c r="A253" s="147" t="s">
        <v>81</v>
      </c>
      <c r="B253" s="77">
        <v>650</v>
      </c>
      <c r="C253" s="78" t="s">
        <v>158</v>
      </c>
      <c r="D253" s="78" t="s">
        <v>27</v>
      </c>
      <c r="E253" s="78" t="s">
        <v>279</v>
      </c>
      <c r="F253" s="77">
        <v>852</v>
      </c>
      <c r="G253" s="32">
        <f t="shared" si="20"/>
        <v>5000</v>
      </c>
      <c r="H253" s="107">
        <f>H254</f>
        <v>5000</v>
      </c>
      <c r="I253" s="107">
        <v>0</v>
      </c>
    </row>
    <row r="254" spans="1:9" ht="51.75" customHeight="1">
      <c r="A254" s="153" t="s">
        <v>83</v>
      </c>
      <c r="B254" s="77">
        <v>650</v>
      </c>
      <c r="C254" s="78" t="s">
        <v>158</v>
      </c>
      <c r="D254" s="78" t="s">
        <v>27</v>
      </c>
      <c r="E254" s="78" t="s">
        <v>279</v>
      </c>
      <c r="F254" s="77">
        <v>853</v>
      </c>
      <c r="G254" s="32">
        <f t="shared" si="20"/>
        <v>5000</v>
      </c>
      <c r="H254" s="107">
        <v>5000</v>
      </c>
      <c r="I254" s="107"/>
    </row>
    <row r="255" spans="1:9" ht="107.25" customHeight="1">
      <c r="A255" s="150" t="s">
        <v>186</v>
      </c>
      <c r="B255" s="151">
        <v>650</v>
      </c>
      <c r="C255" s="151">
        <v>10</v>
      </c>
      <c r="D255" s="97" t="s">
        <v>27</v>
      </c>
      <c r="E255" s="97" t="s">
        <v>31</v>
      </c>
      <c r="F255" s="151">
        <v>0</v>
      </c>
      <c r="G255" s="93">
        <f t="shared" si="20"/>
        <v>120000</v>
      </c>
      <c r="H255" s="157">
        <f aca="true" t="shared" si="21" ref="H255:H260">H256</f>
        <v>120000</v>
      </c>
      <c r="I255" s="157">
        <f aca="true" t="shared" si="22" ref="I255:I260">I256</f>
        <v>0</v>
      </c>
    </row>
    <row r="256" spans="1:9" ht="56.25" customHeight="1">
      <c r="A256" s="147" t="s">
        <v>187</v>
      </c>
      <c r="B256" s="77">
        <v>650</v>
      </c>
      <c r="C256" s="77">
        <v>10</v>
      </c>
      <c r="D256" s="78" t="s">
        <v>27</v>
      </c>
      <c r="E256" s="78" t="s">
        <v>31</v>
      </c>
      <c r="F256" s="77">
        <v>0</v>
      </c>
      <c r="G256" s="32">
        <f t="shared" si="20"/>
        <v>120000</v>
      </c>
      <c r="H256" s="107">
        <f t="shared" si="21"/>
        <v>120000</v>
      </c>
      <c r="I256" s="107">
        <f t="shared" si="22"/>
        <v>0</v>
      </c>
    </row>
    <row r="257" spans="1:9" ht="38.25" customHeight="1">
      <c r="A257" s="147" t="s">
        <v>56</v>
      </c>
      <c r="B257" s="77">
        <v>650</v>
      </c>
      <c r="C257" s="77">
        <v>10</v>
      </c>
      <c r="D257" s="78" t="s">
        <v>27</v>
      </c>
      <c r="E257" s="77">
        <v>7000000000</v>
      </c>
      <c r="F257" s="77">
        <v>0</v>
      </c>
      <c r="G257" s="32">
        <f t="shared" si="20"/>
        <v>120000</v>
      </c>
      <c r="H257" s="107">
        <f t="shared" si="21"/>
        <v>120000</v>
      </c>
      <c r="I257" s="107">
        <f t="shared" si="22"/>
        <v>0</v>
      </c>
    </row>
    <row r="258" spans="1:9" ht="63" customHeight="1">
      <c r="A258" s="147" t="s">
        <v>74</v>
      </c>
      <c r="B258" s="77">
        <v>650</v>
      </c>
      <c r="C258" s="77">
        <v>10</v>
      </c>
      <c r="D258" s="78" t="s">
        <v>27</v>
      </c>
      <c r="E258" s="77">
        <v>7000099990</v>
      </c>
      <c r="F258" s="77">
        <v>0</v>
      </c>
      <c r="G258" s="32">
        <f t="shared" si="20"/>
        <v>120000</v>
      </c>
      <c r="H258" s="107">
        <f t="shared" si="21"/>
        <v>120000</v>
      </c>
      <c r="I258" s="107">
        <f t="shared" si="22"/>
        <v>0</v>
      </c>
    </row>
    <row r="259" spans="1:9" ht="81" customHeight="1">
      <c r="A259" s="147" t="s">
        <v>188</v>
      </c>
      <c r="B259" s="77">
        <v>650</v>
      </c>
      <c r="C259" s="77">
        <v>10</v>
      </c>
      <c r="D259" s="78" t="s">
        <v>27</v>
      </c>
      <c r="E259" s="77">
        <v>7000099990</v>
      </c>
      <c r="F259" s="77">
        <v>300</v>
      </c>
      <c r="G259" s="32">
        <f t="shared" si="20"/>
        <v>120000</v>
      </c>
      <c r="H259" s="107">
        <f t="shared" si="21"/>
        <v>120000</v>
      </c>
      <c r="I259" s="107">
        <f t="shared" si="22"/>
        <v>0</v>
      </c>
    </row>
    <row r="260" spans="1:9" ht="58.5" customHeight="1">
      <c r="A260" s="147" t="s">
        <v>189</v>
      </c>
      <c r="B260" s="77">
        <v>650</v>
      </c>
      <c r="C260" s="77">
        <v>10</v>
      </c>
      <c r="D260" s="78" t="s">
        <v>27</v>
      </c>
      <c r="E260" s="77">
        <v>7000099990</v>
      </c>
      <c r="F260" s="77">
        <v>310</v>
      </c>
      <c r="G260" s="32">
        <f t="shared" si="20"/>
        <v>120000</v>
      </c>
      <c r="H260" s="107">
        <f t="shared" si="21"/>
        <v>120000</v>
      </c>
      <c r="I260" s="107">
        <f t="shared" si="22"/>
        <v>0</v>
      </c>
    </row>
    <row r="261" spans="1:9" ht="63" customHeight="1">
      <c r="A261" s="147" t="s">
        <v>190</v>
      </c>
      <c r="B261" s="77">
        <v>650</v>
      </c>
      <c r="C261" s="77">
        <v>10</v>
      </c>
      <c r="D261" s="78" t="s">
        <v>27</v>
      </c>
      <c r="E261" s="77">
        <v>7000099990</v>
      </c>
      <c r="F261" s="77">
        <v>312</v>
      </c>
      <c r="G261" s="32">
        <f t="shared" si="20"/>
        <v>120000</v>
      </c>
      <c r="H261" s="107">
        <v>120000</v>
      </c>
      <c r="I261" s="107">
        <v>0</v>
      </c>
    </row>
    <row r="262" spans="1:9" ht="56.25" customHeight="1">
      <c r="A262" s="150" t="s">
        <v>191</v>
      </c>
      <c r="B262" s="151">
        <v>650</v>
      </c>
      <c r="C262" s="97" t="s">
        <v>192</v>
      </c>
      <c r="D262" s="97" t="s">
        <v>27</v>
      </c>
      <c r="E262" s="97" t="s">
        <v>31</v>
      </c>
      <c r="F262" s="97" t="s">
        <v>32</v>
      </c>
      <c r="G262" s="32">
        <f t="shared" si="20"/>
        <v>2328801.8899999997</v>
      </c>
      <c r="H262" s="157">
        <f>H263</f>
        <v>2328801.8899999997</v>
      </c>
      <c r="I262" s="157">
        <f>I263</f>
        <v>0</v>
      </c>
    </row>
    <row r="263" spans="1:9" ht="18.75">
      <c r="A263" s="147" t="s">
        <v>193</v>
      </c>
      <c r="B263" s="77">
        <v>650</v>
      </c>
      <c r="C263" s="78" t="s">
        <v>192</v>
      </c>
      <c r="D263" s="78" t="s">
        <v>27</v>
      </c>
      <c r="E263" s="78" t="s">
        <v>31</v>
      </c>
      <c r="F263" s="78" t="s">
        <v>32</v>
      </c>
      <c r="G263" s="32">
        <f t="shared" si="20"/>
        <v>2328801.8899999997</v>
      </c>
      <c r="H263" s="107">
        <f>H264+H274</f>
        <v>2328801.8899999997</v>
      </c>
      <c r="I263" s="107">
        <f>I264</f>
        <v>0</v>
      </c>
    </row>
    <row r="264" spans="1:9" ht="93.75">
      <c r="A264" s="147" t="s">
        <v>283</v>
      </c>
      <c r="B264" s="77">
        <v>650</v>
      </c>
      <c r="C264" s="78" t="s">
        <v>192</v>
      </c>
      <c r="D264" s="78" t="s">
        <v>27</v>
      </c>
      <c r="E264" s="78" t="s">
        <v>195</v>
      </c>
      <c r="F264" s="78" t="s">
        <v>32</v>
      </c>
      <c r="G264" s="32">
        <f t="shared" si="20"/>
        <v>2168801.8899999997</v>
      </c>
      <c r="H264" s="107">
        <f>H265</f>
        <v>2168801.8899999997</v>
      </c>
      <c r="I264" s="107">
        <f>I265</f>
        <v>0</v>
      </c>
    </row>
    <row r="265" spans="1:9" ht="18.75">
      <c r="A265" s="147" t="s">
        <v>74</v>
      </c>
      <c r="B265" s="77">
        <v>650</v>
      </c>
      <c r="C265" s="78" t="s">
        <v>192</v>
      </c>
      <c r="D265" s="78" t="s">
        <v>27</v>
      </c>
      <c r="E265" s="78" t="s">
        <v>196</v>
      </c>
      <c r="F265" s="78" t="s">
        <v>32</v>
      </c>
      <c r="G265" s="32">
        <f t="shared" si="20"/>
        <v>2168801.8899999997</v>
      </c>
      <c r="H265" s="107">
        <f>H266+H271</f>
        <v>2168801.8899999997</v>
      </c>
      <c r="I265" s="107">
        <f>I266+I271</f>
        <v>0</v>
      </c>
    </row>
    <row r="266" spans="1:9" ht="112.5">
      <c r="A266" s="147" t="s">
        <v>37</v>
      </c>
      <c r="B266" s="77">
        <v>650</v>
      </c>
      <c r="C266" s="78" t="s">
        <v>192</v>
      </c>
      <c r="D266" s="78" t="s">
        <v>27</v>
      </c>
      <c r="E266" s="78" t="s">
        <v>196</v>
      </c>
      <c r="F266" s="77">
        <v>100</v>
      </c>
      <c r="G266" s="32">
        <f t="shared" si="20"/>
        <v>1702471.89</v>
      </c>
      <c r="H266" s="107">
        <f>H267</f>
        <v>1702471.89</v>
      </c>
      <c r="I266" s="107">
        <f>I267</f>
        <v>0</v>
      </c>
    </row>
    <row r="267" spans="1:9" ht="37.5">
      <c r="A267" s="148" t="s">
        <v>179</v>
      </c>
      <c r="B267" s="77">
        <v>650</v>
      </c>
      <c r="C267" s="78" t="s">
        <v>192</v>
      </c>
      <c r="D267" s="78" t="s">
        <v>27</v>
      </c>
      <c r="E267" s="78" t="s">
        <v>196</v>
      </c>
      <c r="F267" s="77">
        <v>110</v>
      </c>
      <c r="G267" s="32">
        <f t="shared" si="20"/>
        <v>1702471.89</v>
      </c>
      <c r="H267" s="107">
        <f>H268+H269+H270</f>
        <v>1702471.89</v>
      </c>
      <c r="I267" s="107">
        <f>I268+I269+I270</f>
        <v>0</v>
      </c>
    </row>
    <row r="268" spans="1:9" ht="18.75">
      <c r="A268" s="147" t="s">
        <v>180</v>
      </c>
      <c r="B268" s="77">
        <v>650</v>
      </c>
      <c r="C268" s="78" t="s">
        <v>192</v>
      </c>
      <c r="D268" s="78" t="s">
        <v>27</v>
      </c>
      <c r="E268" s="78" t="s">
        <v>196</v>
      </c>
      <c r="F268" s="77">
        <v>111</v>
      </c>
      <c r="G268" s="32">
        <f t="shared" si="20"/>
        <v>1287325.89</v>
      </c>
      <c r="H268" s="107">
        <v>1287325.89</v>
      </c>
      <c r="I268" s="107">
        <v>0</v>
      </c>
    </row>
    <row r="269" spans="1:9" ht="56.25">
      <c r="A269" s="147" t="s">
        <v>181</v>
      </c>
      <c r="B269" s="77">
        <v>650</v>
      </c>
      <c r="C269" s="78" t="s">
        <v>192</v>
      </c>
      <c r="D269" s="78" t="s">
        <v>27</v>
      </c>
      <c r="E269" s="78" t="s">
        <v>196</v>
      </c>
      <c r="F269" s="77">
        <v>112</v>
      </c>
      <c r="G269" s="32">
        <f t="shared" si="20"/>
        <v>25620</v>
      </c>
      <c r="H269" s="107">
        <v>25620</v>
      </c>
      <c r="I269" s="107">
        <v>0</v>
      </c>
    </row>
    <row r="270" spans="1:9" ht="75">
      <c r="A270" s="147" t="s">
        <v>197</v>
      </c>
      <c r="B270" s="77">
        <v>650</v>
      </c>
      <c r="C270" s="78" t="s">
        <v>192</v>
      </c>
      <c r="D270" s="78" t="s">
        <v>27</v>
      </c>
      <c r="E270" s="78" t="s">
        <v>196</v>
      </c>
      <c r="F270" s="77">
        <v>119</v>
      </c>
      <c r="G270" s="32">
        <f t="shared" si="20"/>
        <v>389526</v>
      </c>
      <c r="H270" s="107">
        <v>389526</v>
      </c>
      <c r="I270" s="107">
        <v>0</v>
      </c>
    </row>
    <row r="271" spans="1:9" ht="56.25">
      <c r="A271" s="147" t="s">
        <v>76</v>
      </c>
      <c r="B271" s="77">
        <v>650</v>
      </c>
      <c r="C271" s="78" t="s">
        <v>192</v>
      </c>
      <c r="D271" s="78" t="s">
        <v>27</v>
      </c>
      <c r="E271" s="78" t="s">
        <v>196</v>
      </c>
      <c r="F271" s="77">
        <v>200</v>
      </c>
      <c r="G271" s="32">
        <f t="shared" si="20"/>
        <v>466330</v>
      </c>
      <c r="H271" s="107">
        <f>H272</f>
        <v>466330</v>
      </c>
      <c r="I271" s="107">
        <f>I272</f>
        <v>0</v>
      </c>
    </row>
    <row r="272" spans="1:9" ht="56.25">
      <c r="A272" s="147" t="s">
        <v>77</v>
      </c>
      <c r="B272" s="77">
        <v>650</v>
      </c>
      <c r="C272" s="78" t="s">
        <v>192</v>
      </c>
      <c r="D272" s="78" t="s">
        <v>27</v>
      </c>
      <c r="E272" s="78" t="s">
        <v>196</v>
      </c>
      <c r="F272" s="77">
        <v>240</v>
      </c>
      <c r="G272" s="32">
        <f t="shared" si="20"/>
        <v>466330</v>
      </c>
      <c r="H272" s="107">
        <f>H273</f>
        <v>466330</v>
      </c>
      <c r="I272" s="107">
        <f>I273</f>
        <v>0</v>
      </c>
    </row>
    <row r="273" spans="1:9" ht="56.25">
      <c r="A273" s="147" t="s">
        <v>78</v>
      </c>
      <c r="B273" s="77">
        <v>650</v>
      </c>
      <c r="C273" s="78" t="s">
        <v>192</v>
      </c>
      <c r="D273" s="78" t="s">
        <v>27</v>
      </c>
      <c r="E273" s="78" t="s">
        <v>196</v>
      </c>
      <c r="F273" s="77">
        <v>244</v>
      </c>
      <c r="G273" s="32">
        <f t="shared" si="20"/>
        <v>466330</v>
      </c>
      <c r="H273" s="32">
        <v>466330</v>
      </c>
      <c r="I273" s="93">
        <v>0</v>
      </c>
    </row>
    <row r="274" spans="1:9" ht="56.25">
      <c r="A274" s="154" t="s">
        <v>254</v>
      </c>
      <c r="B274" s="161">
        <v>650</v>
      </c>
      <c r="C274" s="162">
        <v>11</v>
      </c>
      <c r="D274" s="162">
        <v>1</v>
      </c>
      <c r="E274" s="163">
        <v>7000020817</v>
      </c>
      <c r="F274" s="163">
        <v>0</v>
      </c>
      <c r="G274" s="32">
        <f t="shared" si="20"/>
        <v>160000</v>
      </c>
      <c r="H274" s="186">
        <f>H275</f>
        <v>160000</v>
      </c>
      <c r="I274" s="187"/>
    </row>
    <row r="275" spans="1:9" ht="56.25">
      <c r="A275" s="154" t="s">
        <v>76</v>
      </c>
      <c r="B275" s="161">
        <v>650</v>
      </c>
      <c r="C275" s="162">
        <v>11</v>
      </c>
      <c r="D275" s="162">
        <v>1</v>
      </c>
      <c r="E275" s="163">
        <v>7000020817</v>
      </c>
      <c r="F275" s="163">
        <v>200</v>
      </c>
      <c r="G275" s="32">
        <f t="shared" si="20"/>
        <v>160000</v>
      </c>
      <c r="H275" s="186">
        <f>H276</f>
        <v>160000</v>
      </c>
      <c r="I275" s="187"/>
    </row>
    <row r="276" spans="1:9" ht="56.25">
      <c r="A276" s="154" t="s">
        <v>77</v>
      </c>
      <c r="B276" s="161">
        <v>650</v>
      </c>
      <c r="C276" s="162">
        <v>11</v>
      </c>
      <c r="D276" s="162">
        <v>1</v>
      </c>
      <c r="E276" s="163">
        <v>7000020817</v>
      </c>
      <c r="F276" s="163">
        <v>240</v>
      </c>
      <c r="G276" s="32">
        <f t="shared" si="20"/>
        <v>160000</v>
      </c>
      <c r="H276" s="186">
        <f>H277</f>
        <v>160000</v>
      </c>
      <c r="I276" s="187"/>
    </row>
    <row r="277" spans="1:9" ht="56.25">
      <c r="A277" s="155" t="s">
        <v>256</v>
      </c>
      <c r="B277" s="164">
        <v>650</v>
      </c>
      <c r="C277" s="165">
        <v>11</v>
      </c>
      <c r="D277" s="165">
        <v>1</v>
      </c>
      <c r="E277" s="166">
        <v>7000020817</v>
      </c>
      <c r="F277" s="166">
        <v>244</v>
      </c>
      <c r="G277" s="32">
        <f t="shared" si="20"/>
        <v>160000</v>
      </c>
      <c r="H277" s="186">
        <v>160000</v>
      </c>
      <c r="I277" s="187"/>
    </row>
  </sheetData>
  <sheetProtection selectLockedCells="1" selectUnlockedCells="1"/>
  <mergeCells count="6">
    <mergeCell ref="G1:I1"/>
    <mergeCell ref="H2:I2"/>
    <mergeCell ref="H3:I3"/>
    <mergeCell ref="H4:I4"/>
    <mergeCell ref="H5:I5"/>
    <mergeCell ref="A8:H8"/>
  </mergeCells>
  <printOptions/>
  <pageMargins left="0.7083333333333334" right="0.5118055555555555" top="0.5513888888888889" bottom="0.5513888888888889" header="0.5118055555555555" footer="0.5118055555555555"/>
  <pageSetup fitToHeight="20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2020-05-07T11:44:11Z</cp:lastPrinted>
  <dcterms:modified xsi:type="dcterms:W3CDTF">2020-05-07T12:01:12Z</dcterms:modified>
  <cp:category/>
  <cp:version/>
  <cp:contentType/>
  <cp:contentStatus/>
</cp:coreProperties>
</file>